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7125"/>
  </bookViews>
  <sheets>
    <sheet name="1" sheetId="1" r:id="rId1"/>
    <sheet name="2" sheetId="3" r:id="rId2"/>
    <sheet name="3" sheetId="19" r:id="rId3"/>
    <sheet name="4" sheetId="20" r:id="rId4"/>
    <sheet name="5" sheetId="21" r:id="rId5"/>
    <sheet name="6" sheetId="8" r:id="rId6"/>
    <sheet name="7" sheetId="23" r:id="rId7"/>
    <sheet name="8" sheetId="11" r:id="rId8"/>
    <sheet name="9" sheetId="12" r:id="rId9"/>
    <sheet name="10" sheetId="13" r:id="rId10"/>
    <sheet name="11" sheetId="15" r:id="rId11"/>
    <sheet name="12" sheetId="18" r:id="rId12"/>
  </sheets>
  <definedNames>
    <definedName name="_xlnm._FilterDatabase" localSheetId="5" hidden="1">'6'!$A$12:$Q$361</definedName>
    <definedName name="page\x2dtotal">'12'!$A$181</definedName>
    <definedName name="page\x2dtotal\x2dmaster0">'12'!$A$181</definedName>
  </definedNames>
  <calcPr calcId="145621"/>
</workbook>
</file>

<file path=xl/calcChain.xml><?xml version="1.0" encoding="utf-8"?>
<calcChain xmlns="http://schemas.openxmlformats.org/spreadsheetml/2006/main">
  <c r="D54" i="20" l="1"/>
  <c r="E54" i="20" s="1"/>
  <c r="D55" i="20"/>
  <c r="D56" i="20"/>
  <c r="E56" i="20" s="1"/>
  <c r="D53" i="20"/>
  <c r="E53" i="20" s="1"/>
  <c r="I54" i="20"/>
  <c r="I55" i="20"/>
  <c r="I56" i="20"/>
  <c r="I53" i="20"/>
  <c r="G54" i="20"/>
  <c r="G55" i="20"/>
  <c r="G56" i="20"/>
  <c r="G53" i="20"/>
  <c r="E55" i="20"/>
  <c r="K55" i="19" l="1"/>
  <c r="J55" i="19" s="1"/>
  <c r="J67" i="19"/>
  <c r="J68" i="19"/>
  <c r="J69" i="19"/>
  <c r="J70" i="19"/>
  <c r="J71" i="19"/>
  <c r="J72" i="19"/>
  <c r="J73" i="19"/>
  <c r="J66" i="19"/>
  <c r="H67" i="19"/>
  <c r="H68" i="19"/>
  <c r="H69" i="19"/>
  <c r="H70" i="19"/>
  <c r="H71" i="19"/>
  <c r="H72" i="19"/>
  <c r="H73" i="19"/>
  <c r="H66" i="19"/>
  <c r="F67" i="19"/>
  <c r="F68" i="19"/>
  <c r="F69" i="19"/>
  <c r="F70" i="19"/>
  <c r="F71" i="19"/>
  <c r="F72" i="19"/>
  <c r="F73" i="19"/>
  <c r="F66" i="19"/>
  <c r="D67" i="19"/>
  <c r="D68" i="19"/>
  <c r="D69" i="19"/>
  <c r="D70" i="19"/>
  <c r="D71" i="19"/>
  <c r="D72" i="19"/>
  <c r="D73" i="19"/>
  <c r="D66" i="19"/>
  <c r="J60" i="19"/>
  <c r="J61" i="19"/>
  <c r="J62" i="19"/>
  <c r="J63" i="19"/>
  <c r="J64" i="19"/>
  <c r="J59" i="19"/>
  <c r="H60" i="19"/>
  <c r="H61" i="19"/>
  <c r="H62" i="19"/>
  <c r="H63" i="19"/>
  <c r="H64" i="19"/>
  <c r="H59" i="19"/>
  <c r="F60" i="19"/>
  <c r="F61" i="19"/>
  <c r="F62" i="19"/>
  <c r="F63" i="19"/>
  <c r="F64" i="19"/>
  <c r="F59" i="19"/>
  <c r="D60" i="19"/>
  <c r="D61" i="19"/>
  <c r="D62" i="19"/>
  <c r="D63" i="19"/>
  <c r="D64" i="19"/>
  <c r="D59" i="19"/>
  <c r="J56" i="19"/>
  <c r="J57" i="19"/>
  <c r="J54" i="19"/>
  <c r="H55" i="19"/>
  <c r="H56" i="19"/>
  <c r="H57" i="19"/>
  <c r="H54" i="19"/>
  <c r="F55" i="19"/>
  <c r="F56" i="19"/>
  <c r="F57" i="19"/>
  <c r="F54" i="19"/>
  <c r="D55" i="19"/>
  <c r="D56" i="19"/>
  <c r="D57" i="19"/>
  <c r="D54" i="19"/>
  <c r="J50" i="19"/>
  <c r="J51" i="19"/>
  <c r="J52" i="19"/>
  <c r="J49" i="19"/>
  <c r="H50" i="19"/>
  <c r="H51" i="19"/>
  <c r="H52" i="19"/>
  <c r="H49" i="19"/>
  <c r="F50" i="19"/>
  <c r="F51" i="19"/>
  <c r="F52" i="19"/>
  <c r="F49" i="19"/>
  <c r="D50" i="19"/>
  <c r="D51" i="19"/>
  <c r="D52" i="19"/>
  <c r="D49" i="19"/>
  <c r="J42" i="19"/>
  <c r="J43" i="19"/>
  <c r="J44" i="19"/>
  <c r="J45" i="19"/>
  <c r="J46" i="19"/>
  <c r="J47" i="19"/>
  <c r="J41" i="19"/>
  <c r="H42" i="19"/>
  <c r="H43" i="19"/>
  <c r="H44" i="19"/>
  <c r="H45" i="19"/>
  <c r="H46" i="19"/>
  <c r="H47" i="19"/>
  <c r="H41" i="19"/>
  <c r="F42" i="19"/>
  <c r="F43" i="19"/>
  <c r="F44" i="19"/>
  <c r="F45" i="19"/>
  <c r="F46" i="19"/>
  <c r="F47" i="19"/>
  <c r="F41" i="19"/>
  <c r="D42" i="19"/>
  <c r="D43" i="19"/>
  <c r="D44" i="19"/>
  <c r="D45" i="19"/>
  <c r="D46" i="19"/>
  <c r="D47" i="19"/>
  <c r="D41" i="19"/>
  <c r="J35" i="19"/>
  <c r="J36" i="19"/>
  <c r="J37" i="19"/>
  <c r="J38" i="19"/>
  <c r="J39" i="19"/>
  <c r="J34" i="19"/>
  <c r="H35" i="19"/>
  <c r="H36" i="19"/>
  <c r="H37" i="19"/>
  <c r="H38" i="19"/>
  <c r="H39" i="19"/>
  <c r="H34" i="19"/>
  <c r="F35" i="19"/>
  <c r="F36" i="19"/>
  <c r="F37" i="19"/>
  <c r="F38" i="19"/>
  <c r="F39" i="19"/>
  <c r="F34" i="19"/>
  <c r="D35" i="19"/>
  <c r="D36" i="19"/>
  <c r="D37" i="19"/>
  <c r="D38" i="19"/>
  <c r="D39" i="19"/>
  <c r="D34" i="19"/>
  <c r="J29" i="19"/>
  <c r="J30" i="19"/>
  <c r="J31" i="19"/>
  <c r="J32" i="19"/>
  <c r="J28" i="19"/>
  <c r="H29" i="19"/>
  <c r="H30" i="19"/>
  <c r="H31" i="19"/>
  <c r="H32" i="19"/>
  <c r="H28" i="19"/>
  <c r="F29" i="19"/>
  <c r="F30" i="19"/>
  <c r="F31" i="19"/>
  <c r="F32" i="19"/>
  <c r="F28" i="19"/>
  <c r="D29" i="19"/>
  <c r="D30" i="19"/>
  <c r="D31" i="19"/>
  <c r="D32" i="19"/>
  <c r="D28" i="19"/>
  <c r="J21" i="19" l="1"/>
  <c r="J23" i="19"/>
  <c r="J24" i="19"/>
  <c r="J25" i="19"/>
  <c r="J26" i="19"/>
  <c r="J20" i="19"/>
  <c r="H21" i="19"/>
  <c r="H23" i="19"/>
  <c r="H24" i="19"/>
  <c r="H25" i="19"/>
  <c r="H26" i="19"/>
  <c r="H20" i="19"/>
  <c r="F21" i="19"/>
  <c r="F23" i="19"/>
  <c r="F24" i="19"/>
  <c r="F25" i="19"/>
  <c r="F26" i="19"/>
  <c r="F20" i="19"/>
  <c r="D21" i="19"/>
  <c r="D23" i="19"/>
  <c r="D24" i="19"/>
  <c r="D25" i="19"/>
  <c r="D26" i="19"/>
  <c r="D20" i="19"/>
  <c r="J14" i="19"/>
  <c r="J15" i="19"/>
  <c r="J16" i="19"/>
  <c r="J17" i="19"/>
  <c r="J18" i="19"/>
  <c r="J13" i="19"/>
  <c r="H14" i="19"/>
  <c r="H15" i="19"/>
  <c r="H16" i="19"/>
  <c r="H17" i="19"/>
  <c r="H18" i="19"/>
  <c r="H13" i="19"/>
  <c r="F14" i="19"/>
  <c r="F15" i="19"/>
  <c r="F16" i="19"/>
  <c r="F17" i="19"/>
  <c r="F18" i="19"/>
  <c r="F13" i="19"/>
  <c r="D14" i="19"/>
  <c r="D15" i="19"/>
  <c r="D16" i="19"/>
  <c r="D17" i="19"/>
  <c r="D18" i="19"/>
  <c r="D13" i="19"/>
  <c r="D6" i="19"/>
  <c r="D7" i="19"/>
  <c r="D8" i="19"/>
  <c r="D9" i="19"/>
  <c r="D10" i="19"/>
  <c r="D11" i="19"/>
  <c r="D5" i="19"/>
  <c r="F6" i="19"/>
  <c r="F7" i="19"/>
  <c r="F8" i="19"/>
  <c r="F9" i="19"/>
  <c r="F10" i="19"/>
  <c r="F11" i="19"/>
  <c r="F5" i="19"/>
  <c r="H6" i="19"/>
  <c r="H7" i="19"/>
  <c r="H8" i="19"/>
  <c r="H9" i="19"/>
  <c r="H10" i="19"/>
  <c r="H11" i="19"/>
  <c r="H5" i="19"/>
  <c r="J6" i="19"/>
  <c r="J7" i="19"/>
  <c r="J8" i="19"/>
  <c r="J9" i="19"/>
  <c r="J10" i="19"/>
  <c r="J11" i="19"/>
  <c r="J5" i="19"/>
  <c r="I5" i="20"/>
  <c r="I6" i="20"/>
  <c r="I7" i="20"/>
  <c r="I8" i="20"/>
  <c r="I9" i="20"/>
  <c r="I10" i="20"/>
  <c r="I4" i="20"/>
  <c r="G5" i="20"/>
  <c r="G6" i="20"/>
  <c r="G7" i="20"/>
  <c r="G8" i="20"/>
  <c r="G9" i="20"/>
  <c r="G10" i="20"/>
  <c r="G4" i="20"/>
  <c r="E5" i="20"/>
  <c r="E6" i="20"/>
  <c r="E7" i="20"/>
  <c r="E8" i="20"/>
  <c r="E9" i="20"/>
  <c r="E10" i="20"/>
  <c r="E4" i="20"/>
  <c r="I18" i="1" l="1"/>
  <c r="I31" i="1" l="1"/>
  <c r="F23" i="23" l="1"/>
  <c r="F22" i="23"/>
  <c r="F21" i="23"/>
  <c r="F6" i="23" l="1"/>
  <c r="E359" i="11" l="1"/>
  <c r="F359" i="11"/>
  <c r="G359" i="11"/>
  <c r="D359" i="11"/>
  <c r="E350" i="11"/>
  <c r="F350" i="11"/>
  <c r="G350" i="11"/>
  <c r="D350" i="11"/>
  <c r="E341" i="11"/>
  <c r="F341" i="11"/>
  <c r="G341" i="11"/>
  <c r="D341" i="11"/>
  <c r="E332" i="11"/>
  <c r="F332" i="11"/>
  <c r="G332" i="11"/>
  <c r="D332" i="11"/>
  <c r="E323" i="11"/>
  <c r="F323" i="11"/>
  <c r="G323" i="11"/>
  <c r="D323" i="11"/>
  <c r="E314" i="11"/>
  <c r="F314" i="11"/>
  <c r="G314" i="11"/>
  <c r="D314" i="11"/>
  <c r="E307" i="11"/>
  <c r="F307" i="11"/>
  <c r="G307" i="11"/>
  <c r="D307" i="11"/>
  <c r="E300" i="11"/>
  <c r="F300" i="11"/>
  <c r="G300" i="11"/>
  <c r="D300" i="11"/>
  <c r="E293" i="11"/>
  <c r="F293" i="11"/>
  <c r="G293" i="11"/>
  <c r="D293" i="11"/>
  <c r="E286" i="11"/>
  <c r="F286" i="11"/>
  <c r="G286" i="11"/>
  <c r="D286" i="11"/>
  <c r="E279" i="11"/>
  <c r="F279" i="11"/>
  <c r="G279" i="11"/>
  <c r="D279" i="11"/>
  <c r="E274" i="11"/>
  <c r="F274" i="11"/>
  <c r="G274" i="11"/>
  <c r="D274" i="11"/>
  <c r="E269" i="11"/>
  <c r="F269" i="11"/>
  <c r="G269" i="11"/>
  <c r="D269" i="11"/>
  <c r="E264" i="11"/>
  <c r="F264" i="11"/>
  <c r="G264" i="11"/>
  <c r="D264" i="11"/>
  <c r="E259" i="11"/>
  <c r="F259" i="11"/>
  <c r="G259" i="11"/>
  <c r="D259" i="11"/>
  <c r="E254" i="11"/>
  <c r="F254" i="11"/>
  <c r="G254" i="11"/>
  <c r="D254" i="11"/>
  <c r="E249" i="11"/>
  <c r="F249" i="11"/>
  <c r="G249" i="11"/>
  <c r="D249" i="11"/>
  <c r="E244" i="11"/>
  <c r="F244" i="11"/>
  <c r="G244" i="11"/>
  <c r="D244" i="11"/>
  <c r="E239" i="11"/>
  <c r="F239" i="11"/>
  <c r="G239" i="11"/>
  <c r="D239" i="11"/>
  <c r="E234" i="11"/>
  <c r="F234" i="11"/>
  <c r="G234" i="11"/>
  <c r="D234" i="11"/>
  <c r="E229" i="11"/>
  <c r="F229" i="11"/>
  <c r="G229" i="11"/>
  <c r="D229" i="11"/>
  <c r="E221" i="11"/>
  <c r="F221" i="11"/>
  <c r="G221" i="11"/>
  <c r="D221" i="11"/>
  <c r="E213" i="11"/>
  <c r="F213" i="11"/>
  <c r="G213" i="11"/>
  <c r="D213" i="11"/>
  <c r="E205" i="11"/>
  <c r="F205" i="11"/>
  <c r="G205" i="11"/>
  <c r="D205" i="11"/>
  <c r="E197" i="11"/>
  <c r="F197" i="11"/>
  <c r="G197" i="11"/>
  <c r="D197" i="11"/>
  <c r="E189" i="11"/>
  <c r="F189" i="11"/>
  <c r="G189" i="11"/>
  <c r="D189" i="11"/>
  <c r="E182" i="11"/>
  <c r="F182" i="11"/>
  <c r="G182" i="11"/>
  <c r="D182" i="11"/>
  <c r="E175" i="11"/>
  <c r="F175" i="11"/>
  <c r="G175" i="11"/>
  <c r="D175" i="11"/>
  <c r="E168" i="11"/>
  <c r="F168" i="11"/>
  <c r="G168" i="11"/>
  <c r="D168" i="11"/>
  <c r="E161" i="11"/>
  <c r="F161" i="11"/>
  <c r="G161" i="11"/>
  <c r="D161" i="11"/>
  <c r="E154" i="11"/>
  <c r="F154" i="11"/>
  <c r="G154" i="11"/>
  <c r="D154" i="11"/>
  <c r="E148" i="11"/>
  <c r="F148" i="11"/>
  <c r="G148" i="11"/>
  <c r="D148" i="11"/>
  <c r="E142" i="11"/>
  <c r="F142" i="11"/>
  <c r="G142" i="11"/>
  <c r="D142" i="11"/>
  <c r="E136" i="11"/>
  <c r="F136" i="11"/>
  <c r="G136" i="11"/>
  <c r="D136" i="11"/>
  <c r="E130" i="11"/>
  <c r="F130" i="11"/>
  <c r="G130" i="11"/>
  <c r="D130" i="11"/>
  <c r="E124" i="11"/>
  <c r="F124" i="11"/>
  <c r="F360" i="11" s="1"/>
  <c r="G124" i="11"/>
  <c r="D124" i="11"/>
  <c r="E116" i="11"/>
  <c r="F116" i="11"/>
  <c r="G116" i="11"/>
  <c r="G360" i="11" s="1"/>
  <c r="D116" i="11"/>
  <c r="D360" i="11" s="1"/>
  <c r="E108" i="11"/>
  <c r="F108" i="11"/>
  <c r="G108" i="11"/>
  <c r="D108" i="11"/>
  <c r="E100" i="11"/>
  <c r="F100" i="11"/>
  <c r="G100" i="11"/>
  <c r="D100" i="11"/>
  <c r="E92" i="11"/>
  <c r="E360" i="11" s="1"/>
  <c r="F92" i="11"/>
  <c r="G92" i="11"/>
  <c r="D92" i="11"/>
  <c r="E84" i="11"/>
  <c r="F84" i="11"/>
  <c r="G84" i="11"/>
  <c r="D84" i="11"/>
  <c r="E77" i="11"/>
  <c r="F77" i="11"/>
  <c r="G77" i="11"/>
  <c r="D77" i="11"/>
  <c r="E70" i="11"/>
  <c r="F70" i="11"/>
  <c r="G70" i="11"/>
  <c r="D70" i="11"/>
  <c r="E63" i="11"/>
  <c r="F63" i="11"/>
  <c r="G63" i="11"/>
  <c r="D63" i="11"/>
  <c r="E56" i="11"/>
  <c r="F56" i="11"/>
  <c r="G56" i="11"/>
  <c r="D56" i="11"/>
  <c r="E49" i="11"/>
  <c r="F49" i="11"/>
  <c r="G49" i="11"/>
  <c r="D49" i="11"/>
  <c r="E41" i="11"/>
  <c r="F41" i="11"/>
  <c r="G41" i="11"/>
  <c r="D41" i="11"/>
  <c r="E33" i="11"/>
  <c r="F33" i="11"/>
  <c r="G33" i="11"/>
  <c r="D33" i="11"/>
  <c r="E25" i="11"/>
  <c r="F25" i="11"/>
  <c r="G25" i="11"/>
  <c r="D25" i="11"/>
  <c r="E17" i="11"/>
  <c r="F17" i="11"/>
  <c r="G17" i="11"/>
  <c r="D17" i="11"/>
  <c r="I16" i="1" l="1"/>
  <c r="E500" i="12" l="1"/>
  <c r="E491" i="12"/>
  <c r="E479" i="12"/>
  <c r="E468" i="12"/>
  <c r="E457" i="12"/>
  <c r="E450" i="12"/>
  <c r="E443" i="12"/>
  <c r="E425" i="12"/>
  <c r="E409" i="12"/>
  <c r="E391" i="12"/>
  <c r="E386" i="12"/>
  <c r="E381" i="12"/>
  <c r="E372" i="12"/>
  <c r="E367" i="12"/>
  <c r="E358" i="12"/>
  <c r="E353" i="12"/>
  <c r="E348" i="12"/>
  <c r="E338" i="12"/>
  <c r="E329" i="12"/>
  <c r="E319" i="12"/>
  <c r="E311" i="12"/>
  <c r="E303" i="12"/>
  <c r="E280" i="12"/>
  <c r="E261" i="12"/>
  <c r="E237" i="12"/>
  <c r="E230" i="12"/>
  <c r="E223" i="12"/>
  <c r="E211" i="12"/>
  <c r="E200" i="12"/>
  <c r="E188" i="12"/>
  <c r="E182" i="12"/>
  <c r="E176" i="12"/>
  <c r="E165" i="12"/>
  <c r="E159" i="12"/>
  <c r="E148" i="12"/>
  <c r="E140" i="12"/>
  <c r="E132" i="12"/>
  <c r="E120" i="12"/>
  <c r="E108" i="12"/>
  <c r="E96" i="12"/>
  <c r="E89" i="12"/>
  <c r="E82" i="12"/>
  <c r="E74" i="12"/>
  <c r="E66" i="12"/>
  <c r="E58" i="12"/>
  <c r="E50" i="12"/>
  <c r="E42" i="12"/>
  <c r="E30" i="12"/>
  <c r="E19" i="12"/>
  <c r="E509" i="12"/>
  <c r="E510" i="12" l="1"/>
  <c r="L72" i="1"/>
  <c r="L68" i="1"/>
  <c r="L44" i="1"/>
  <c r="L43" i="1"/>
  <c r="L23" i="1"/>
  <c r="L12" i="1"/>
  <c r="L16" i="1"/>
  <c r="L31" i="1"/>
  <c r="L30" i="1"/>
  <c r="H127" i="21" l="1"/>
  <c r="F127" i="21"/>
  <c r="E127" i="21"/>
  <c r="H102" i="21"/>
  <c r="F102" i="21"/>
  <c r="E102" i="21"/>
  <c r="H85" i="21"/>
  <c r="F85" i="21"/>
  <c r="E85" i="21"/>
  <c r="H80" i="21"/>
  <c r="F80" i="21"/>
  <c r="E80" i="21"/>
  <c r="H72" i="21"/>
  <c r="F72" i="21"/>
  <c r="E72" i="21"/>
  <c r="H55" i="21"/>
  <c r="F55" i="21"/>
  <c r="E55" i="21"/>
  <c r="H45" i="21"/>
  <c r="F45" i="21"/>
  <c r="E45" i="21"/>
  <c r="E128" i="21" s="1"/>
  <c r="H31" i="21"/>
  <c r="F31" i="21"/>
  <c r="E31" i="21"/>
  <c r="H20" i="21"/>
  <c r="F20" i="21"/>
  <c r="E20" i="21"/>
  <c r="F63" i="23" l="1"/>
  <c r="F7" i="23" l="1"/>
  <c r="F8" i="23"/>
  <c r="F9" i="23"/>
  <c r="F11" i="23"/>
  <c r="F12" i="23"/>
  <c r="F13" i="23"/>
  <c r="F14" i="23"/>
  <c r="F15" i="23"/>
  <c r="F17" i="23"/>
  <c r="F18" i="23"/>
  <c r="F19" i="23"/>
  <c r="F20" i="23"/>
  <c r="F24" i="23"/>
  <c r="F25" i="23"/>
  <c r="F26" i="23"/>
  <c r="F27" i="23"/>
  <c r="F28" i="23"/>
  <c r="F29" i="23"/>
  <c r="F30" i="23"/>
  <c r="F31" i="23"/>
  <c r="F32" i="23"/>
  <c r="F33" i="23"/>
  <c r="F34" i="23"/>
  <c r="F35" i="23"/>
  <c r="F36" i="23"/>
  <c r="F37" i="23"/>
  <c r="F38" i="23"/>
  <c r="F39" i="23"/>
  <c r="F40" i="23"/>
  <c r="F41" i="23"/>
  <c r="F42" i="23"/>
  <c r="F43" i="23"/>
  <c r="F44" i="23"/>
  <c r="F45" i="23"/>
  <c r="F46" i="23"/>
  <c r="F47" i="23"/>
  <c r="F48" i="23"/>
  <c r="F49" i="23"/>
  <c r="F50" i="23"/>
  <c r="F51" i="23"/>
  <c r="F52" i="23"/>
  <c r="F53" i="23"/>
  <c r="F54" i="23"/>
  <c r="F55" i="23"/>
  <c r="F56" i="23"/>
  <c r="F57" i="23"/>
  <c r="F58" i="23"/>
  <c r="F59" i="23"/>
  <c r="F60" i="23"/>
  <c r="F61" i="23"/>
  <c r="F62" i="23"/>
  <c r="F64" i="23"/>
  <c r="F5" i="23"/>
  <c r="K74" i="20" l="1"/>
  <c r="J74" i="20"/>
  <c r="H74" i="20"/>
  <c r="F74" i="20"/>
  <c r="E71" i="20"/>
  <c r="E72" i="20"/>
  <c r="E73" i="20"/>
  <c r="H128" i="21" l="1"/>
  <c r="F128" i="21" l="1"/>
  <c r="L74" i="1"/>
  <c r="L28" i="1" l="1"/>
  <c r="L29" i="1"/>
  <c r="D13" i="20" l="1"/>
  <c r="E13" i="20" s="1"/>
  <c r="G13" i="20"/>
  <c r="G14" i="20"/>
  <c r="G15" i="20"/>
  <c r="G16" i="20"/>
  <c r="G17" i="20"/>
  <c r="G12" i="20"/>
  <c r="E14" i="20"/>
  <c r="E15" i="20"/>
  <c r="E17" i="20"/>
  <c r="D16" i="20"/>
  <c r="E16" i="20" s="1"/>
  <c r="D74" i="20"/>
  <c r="C74" i="20"/>
  <c r="E70" i="20"/>
  <c r="E69" i="20"/>
  <c r="E68" i="20"/>
  <c r="E67" i="20"/>
  <c r="E66" i="20"/>
  <c r="H64" i="20"/>
  <c r="F64" i="20"/>
  <c r="C64" i="20"/>
  <c r="I63" i="20"/>
  <c r="G63" i="20"/>
  <c r="E63" i="20"/>
  <c r="I62" i="20"/>
  <c r="G62" i="20"/>
  <c r="E62" i="20"/>
  <c r="I61" i="20"/>
  <c r="G61" i="20"/>
  <c r="E61" i="20"/>
  <c r="I60" i="20"/>
  <c r="G60" i="20"/>
  <c r="E60" i="20"/>
  <c r="I59" i="20"/>
  <c r="G59" i="20"/>
  <c r="E59" i="20"/>
  <c r="I58" i="20"/>
  <c r="G58" i="20"/>
  <c r="E58" i="20"/>
  <c r="H57" i="20"/>
  <c r="F57" i="20"/>
  <c r="D57" i="20"/>
  <c r="C57" i="20"/>
  <c r="H52" i="20"/>
  <c r="F52" i="20"/>
  <c r="D52" i="20"/>
  <c r="C52" i="20"/>
  <c r="H47" i="20"/>
  <c r="F47" i="20"/>
  <c r="D47" i="20"/>
  <c r="C47" i="20"/>
  <c r="H39" i="20"/>
  <c r="F39" i="20"/>
  <c r="D39" i="20"/>
  <c r="C39" i="20"/>
  <c r="H32" i="20"/>
  <c r="F32" i="20"/>
  <c r="D32" i="20"/>
  <c r="C32" i="20"/>
  <c r="H26" i="20"/>
  <c r="F26" i="20"/>
  <c r="D26" i="20"/>
  <c r="C26" i="20"/>
  <c r="E22" i="20"/>
  <c r="H18" i="20"/>
  <c r="F18" i="20"/>
  <c r="C18" i="20"/>
  <c r="I17" i="20"/>
  <c r="I16" i="20"/>
  <c r="I15" i="20"/>
  <c r="I14" i="20"/>
  <c r="I12" i="20"/>
  <c r="E12" i="20"/>
  <c r="H11" i="20"/>
  <c r="F11" i="20"/>
  <c r="D11" i="20"/>
  <c r="C11" i="20"/>
  <c r="F75" i="20" l="1"/>
  <c r="E57" i="20"/>
  <c r="I39" i="20"/>
  <c r="I11" i="20"/>
  <c r="E11" i="20"/>
  <c r="G64" i="20"/>
  <c r="G32" i="20"/>
  <c r="I64" i="20"/>
  <c r="E39" i="20"/>
  <c r="E52" i="20"/>
  <c r="G39" i="20"/>
  <c r="G52" i="20"/>
  <c r="I52" i="20"/>
  <c r="I57" i="20"/>
  <c r="I47" i="20"/>
  <c r="I26" i="20"/>
  <c r="E26" i="20"/>
  <c r="G26" i="20"/>
  <c r="G74" i="20"/>
  <c r="H75" i="20"/>
  <c r="I18" i="20"/>
  <c r="G18" i="20"/>
  <c r="D18" i="20"/>
  <c r="E18" i="20" s="1"/>
  <c r="E32" i="20"/>
  <c r="I32" i="20"/>
  <c r="G47" i="20"/>
  <c r="D64" i="20"/>
  <c r="E64" i="20" s="1"/>
  <c r="E74" i="20"/>
  <c r="I74" i="20"/>
  <c r="G11" i="20"/>
  <c r="C75" i="20"/>
  <c r="E47" i="20"/>
  <c r="G75" i="20" l="1"/>
  <c r="I75" i="20"/>
  <c r="D75" i="20"/>
  <c r="E75" i="20" s="1"/>
  <c r="K22" i="19"/>
  <c r="J22" i="19" l="1"/>
  <c r="D22" i="19"/>
  <c r="F22" i="19"/>
  <c r="H22" i="19"/>
  <c r="I74" i="19"/>
  <c r="G74" i="19"/>
  <c r="E74" i="19"/>
  <c r="C74" i="19"/>
  <c r="K72" i="19"/>
  <c r="K74" i="19" s="1"/>
  <c r="K65" i="19"/>
  <c r="I65" i="19"/>
  <c r="J65" i="19" s="1"/>
  <c r="G65" i="19"/>
  <c r="H65" i="19" s="1"/>
  <c r="E65" i="19"/>
  <c r="F65" i="19" s="1"/>
  <c r="C65" i="19"/>
  <c r="D65" i="19" s="1"/>
  <c r="K58" i="19"/>
  <c r="I58" i="19"/>
  <c r="G58" i="19"/>
  <c r="E58" i="19"/>
  <c r="C58" i="19"/>
  <c r="K53" i="19"/>
  <c r="I53" i="19"/>
  <c r="J53" i="19" s="1"/>
  <c r="G53" i="19"/>
  <c r="E53" i="19"/>
  <c r="F53" i="19" s="1"/>
  <c r="C53" i="19"/>
  <c r="D53" i="19" s="1"/>
  <c r="K48" i="19"/>
  <c r="I48" i="19"/>
  <c r="J48" i="19" s="1"/>
  <c r="G48" i="19"/>
  <c r="H48" i="19" s="1"/>
  <c r="E48" i="19"/>
  <c r="F48" i="19" s="1"/>
  <c r="C48" i="19"/>
  <c r="D48" i="19" s="1"/>
  <c r="K40" i="19"/>
  <c r="I40" i="19"/>
  <c r="J40" i="19" s="1"/>
  <c r="G40" i="19"/>
  <c r="H40" i="19" s="1"/>
  <c r="E40" i="19"/>
  <c r="F40" i="19" s="1"/>
  <c r="C40" i="19"/>
  <c r="D40" i="19" s="1"/>
  <c r="K33" i="19"/>
  <c r="I33" i="19"/>
  <c r="J33" i="19" s="1"/>
  <c r="G33" i="19"/>
  <c r="H33" i="19" s="1"/>
  <c r="E33" i="19"/>
  <c r="F33" i="19" s="1"/>
  <c r="C33" i="19"/>
  <c r="D33" i="19" s="1"/>
  <c r="K27" i="19"/>
  <c r="I27" i="19"/>
  <c r="G27" i="19"/>
  <c r="E27" i="19"/>
  <c r="C27" i="19"/>
  <c r="K19" i="19"/>
  <c r="I19" i="19"/>
  <c r="J19" i="19" s="1"/>
  <c r="G19" i="19"/>
  <c r="H19" i="19" s="1"/>
  <c r="E19" i="19"/>
  <c r="F19" i="19" s="1"/>
  <c r="C19" i="19"/>
  <c r="D19" i="19" s="1"/>
  <c r="K12" i="19"/>
  <c r="I12" i="19"/>
  <c r="G12" i="19"/>
  <c r="E12" i="19"/>
  <c r="C12" i="19"/>
  <c r="J58" i="19" l="1"/>
  <c r="D58" i="19"/>
  <c r="F58" i="19"/>
  <c r="H58" i="19"/>
  <c r="E75" i="19"/>
  <c r="G75" i="19"/>
  <c r="H53" i="19"/>
  <c r="J27" i="19"/>
  <c r="F27" i="19"/>
  <c r="H27" i="19"/>
  <c r="D27" i="19"/>
  <c r="I75" i="19"/>
  <c r="C75" i="19"/>
  <c r="D12" i="19"/>
  <c r="J12" i="19"/>
  <c r="K75" i="19"/>
  <c r="F12" i="19"/>
  <c r="F74" i="19"/>
  <c r="J74" i="19"/>
  <c r="H74" i="19"/>
  <c r="D74" i="19"/>
  <c r="F75" i="19" l="1"/>
  <c r="H75" i="19"/>
  <c r="D75" i="19"/>
  <c r="J75" i="19"/>
  <c r="L78" i="1"/>
  <c r="L75" i="1"/>
  <c r="L76" i="1"/>
  <c r="L77" i="1"/>
  <c r="L79" i="1"/>
  <c r="L73" i="1"/>
  <c r="I79" i="1"/>
  <c r="I73" i="1"/>
  <c r="I74" i="1"/>
  <c r="I75" i="1"/>
  <c r="I76" i="1"/>
  <c r="I77" i="1"/>
  <c r="I78" i="1"/>
  <c r="I72" i="1"/>
  <c r="L66" i="1"/>
  <c r="L67" i="1"/>
  <c r="L69" i="1"/>
  <c r="L70" i="1"/>
  <c r="L65" i="1"/>
  <c r="I66" i="1"/>
  <c r="I67" i="1"/>
  <c r="I68" i="1"/>
  <c r="I69" i="1"/>
  <c r="I70" i="1"/>
  <c r="I65" i="1"/>
  <c r="I61" i="1"/>
  <c r="I62" i="1"/>
  <c r="I63" i="1"/>
  <c r="I60" i="1"/>
  <c r="L61" i="1"/>
  <c r="L62" i="1"/>
  <c r="L63" i="1"/>
  <c r="L60" i="1"/>
  <c r="L56" i="1"/>
  <c r="L57" i="1"/>
  <c r="L58" i="1"/>
  <c r="L55" i="1"/>
  <c r="I56" i="1"/>
  <c r="I57" i="1"/>
  <c r="I58" i="1"/>
  <c r="I55" i="1"/>
  <c r="I48" i="1"/>
  <c r="I49" i="1"/>
  <c r="I50" i="1"/>
  <c r="I51" i="1"/>
  <c r="I52" i="1"/>
  <c r="I53" i="1"/>
  <c r="I47" i="1"/>
  <c r="I45" i="1"/>
  <c r="I41" i="1"/>
  <c r="I42" i="1"/>
  <c r="I43" i="1"/>
  <c r="I44" i="1"/>
  <c r="I40" i="1"/>
  <c r="I35" i="1"/>
  <c r="I36" i="1"/>
  <c r="I37" i="1"/>
  <c r="I38" i="1"/>
  <c r="I34" i="1"/>
  <c r="I27" i="1"/>
  <c r="I28" i="1"/>
  <c r="I29" i="1"/>
  <c r="I30" i="1"/>
  <c r="I32" i="1"/>
  <c r="I26" i="1"/>
  <c r="L48" i="1"/>
  <c r="L49" i="1"/>
  <c r="L50" i="1"/>
  <c r="L51" i="1"/>
  <c r="L52" i="1"/>
  <c r="L53" i="1"/>
  <c r="L47" i="1"/>
  <c r="L41" i="1"/>
  <c r="L42" i="1"/>
  <c r="L45" i="1"/>
  <c r="L40" i="1"/>
  <c r="L35" i="1"/>
  <c r="L36" i="1"/>
  <c r="L37" i="1"/>
  <c r="L38" i="1"/>
  <c r="L34" i="1"/>
  <c r="L27" i="1"/>
  <c r="L32" i="1"/>
  <c r="L26" i="1"/>
  <c r="L20" i="1"/>
  <c r="L21" i="1"/>
  <c r="L22" i="1"/>
  <c r="L24" i="1"/>
  <c r="L19" i="1"/>
  <c r="L13" i="1"/>
  <c r="L14" i="1"/>
  <c r="L15" i="1"/>
  <c r="L17" i="1"/>
  <c r="L11" i="1"/>
  <c r="I20" i="1"/>
  <c r="I21" i="1"/>
  <c r="I22" i="1"/>
  <c r="I23" i="1"/>
  <c r="I24" i="1"/>
  <c r="I19" i="1"/>
  <c r="K80" i="1"/>
  <c r="J80" i="1"/>
  <c r="I80" i="1"/>
  <c r="D80" i="1"/>
  <c r="E80" i="1"/>
  <c r="F80" i="1"/>
  <c r="G80" i="1"/>
  <c r="H80" i="1"/>
  <c r="C80" i="1"/>
  <c r="K71" i="1"/>
  <c r="J71" i="1"/>
  <c r="I71" i="1"/>
  <c r="D71" i="1"/>
  <c r="E71" i="1"/>
  <c r="F71" i="1"/>
  <c r="G71" i="1"/>
  <c r="H71" i="1"/>
  <c r="C71" i="1"/>
  <c r="L64" i="1"/>
  <c r="K64" i="1"/>
  <c r="J64" i="1"/>
  <c r="I64" i="1"/>
  <c r="D64" i="1"/>
  <c r="E64" i="1"/>
  <c r="F64" i="1"/>
  <c r="G64" i="1"/>
  <c r="H64" i="1"/>
  <c r="C64" i="1"/>
  <c r="L59" i="1"/>
  <c r="K59" i="1"/>
  <c r="J59" i="1"/>
  <c r="I59" i="1"/>
  <c r="H59" i="1"/>
  <c r="D59" i="1"/>
  <c r="E59" i="1"/>
  <c r="F59" i="1"/>
  <c r="G59" i="1"/>
  <c r="C59" i="1"/>
  <c r="L54" i="1"/>
  <c r="K54" i="1"/>
  <c r="J54" i="1"/>
  <c r="I54" i="1"/>
  <c r="D54" i="1"/>
  <c r="E54" i="1"/>
  <c r="F54" i="1"/>
  <c r="G54" i="1"/>
  <c r="H54" i="1"/>
  <c r="C54" i="1"/>
  <c r="K46" i="1"/>
  <c r="J46" i="1"/>
  <c r="I46" i="1"/>
  <c r="D46" i="1"/>
  <c r="E46" i="1"/>
  <c r="F46" i="1"/>
  <c r="G46" i="1"/>
  <c r="H46" i="1"/>
  <c r="C46" i="1"/>
  <c r="L39" i="1"/>
  <c r="K39" i="1"/>
  <c r="J39" i="1"/>
  <c r="I39" i="1"/>
  <c r="H39" i="1"/>
  <c r="D39" i="1"/>
  <c r="E39" i="1"/>
  <c r="F39" i="1"/>
  <c r="G39" i="1"/>
  <c r="C39" i="1"/>
  <c r="K33" i="1"/>
  <c r="J33" i="1"/>
  <c r="D33" i="1"/>
  <c r="E33" i="1"/>
  <c r="F33" i="1"/>
  <c r="G33" i="1"/>
  <c r="H33" i="1"/>
  <c r="C33" i="1"/>
  <c r="K25" i="1"/>
  <c r="J25" i="1"/>
  <c r="K18" i="1"/>
  <c r="K81" i="1" s="1"/>
  <c r="J18" i="1"/>
  <c r="D25" i="1"/>
  <c r="E25" i="1"/>
  <c r="F25" i="1"/>
  <c r="G25" i="1"/>
  <c r="H25" i="1"/>
  <c r="H81" i="1" s="1"/>
  <c r="C25" i="1"/>
  <c r="D18" i="1"/>
  <c r="E18" i="1"/>
  <c r="F18" i="1"/>
  <c r="G18" i="1"/>
  <c r="H18" i="1"/>
  <c r="C18" i="1"/>
  <c r="C81" i="1" s="1"/>
  <c r="D81" i="1" l="1"/>
  <c r="I33" i="1"/>
  <c r="E81" i="1"/>
  <c r="F81" i="1"/>
  <c r="L71" i="1"/>
  <c r="L25" i="1"/>
  <c r="L46" i="1"/>
  <c r="L33" i="1"/>
  <c r="J81" i="1"/>
  <c r="L81" i="1" s="1"/>
  <c r="L80" i="1"/>
  <c r="L18" i="1"/>
  <c r="I25" i="1"/>
  <c r="G81" i="1"/>
  <c r="I15" i="1"/>
  <c r="H15" i="1"/>
  <c r="I81" i="1" l="1"/>
</calcChain>
</file>

<file path=xl/comments1.xml><?xml version="1.0" encoding="utf-8"?>
<comments xmlns="http://schemas.openxmlformats.org/spreadsheetml/2006/main">
  <authors>
    <author>Autorius</author>
  </authors>
  <commentList>
    <comment ref="D133" authorId="0">
      <text>
        <r>
          <rPr>
            <b/>
            <sz val="9"/>
            <color indexed="81"/>
            <rFont val="Tahoma"/>
            <family val="2"/>
            <charset val="186"/>
          </rPr>
          <t>Palangos m. sav. teritorijoje didelių gabaritų ir žaliųjų atliekų surinkimo aikštelių nėra. Tačiau  Palangos miesto didžiųjų atliekų,
antrinių žaliavų, buityje susidariusių
pavojingų atliekų surinkimo
ir žaliųjų atliekų kompostavimo aikštelė yra Jurgučio 13, Joskaudų k., Kretingos r.</t>
        </r>
      </text>
    </comment>
  </commentList>
</comments>
</file>

<file path=xl/sharedStrings.xml><?xml version="1.0" encoding="utf-8"?>
<sst xmlns="http://schemas.openxmlformats.org/spreadsheetml/2006/main" count="8542" uniqueCount="1334">
  <si>
    <t>VIEŠOSIOS KOMUNALINIŲ ATLIEKŲ TVARKYMO PASLAUGOS UŽTIKRINIMAS</t>
  </si>
  <si>
    <t/>
  </si>
  <si>
    <t>Ataskaitiniai metai:</t>
  </si>
  <si>
    <t>2018</t>
  </si>
  <si>
    <t>Regionas</t>
  </si>
  <si>
    <t>Savivaldybė</t>
  </si>
  <si>
    <t>Gyventojų skaičius, vnt.</t>
  </si>
  <si>
    <t>Gyventojų skaičius, kuriems teikiama paslauga</t>
  </si>
  <si>
    <t>Įregistruotų ūkio subjektų skaičius, vnt.</t>
  </si>
  <si>
    <t>Ūkio subjektų skaičius, kuriems teikiama paslauga</t>
  </si>
  <si>
    <t>Miestuose daugiau 100000 gyv.</t>
  </si>
  <si>
    <t>Miestuose nuo 50000 iki 100000 gyv.</t>
  </si>
  <si>
    <t>Miestuose nuo 1000 iki 50000 gyv.</t>
  </si>
  <si>
    <t>Miesteliuose nuo 500 iki 3000 gyv.</t>
  </si>
  <si>
    <t>Miesteliuose mažiau nei 500 gyv.</t>
  </si>
  <si>
    <t>Vnt.</t>
  </si>
  <si>
    <t>%</t>
  </si>
  <si>
    <t>Alytaus regionas</t>
  </si>
  <si>
    <t>Alytaus m. sav.</t>
  </si>
  <si>
    <t>Alytaus r. sav.</t>
  </si>
  <si>
    <t>Birštono sav.</t>
  </si>
  <si>
    <t>Druskininkų sav.</t>
  </si>
  <si>
    <t>Lazdijų r. sav.</t>
  </si>
  <si>
    <t>Prienų r. sav.</t>
  </si>
  <si>
    <t>Varėnos r. sav.</t>
  </si>
  <si>
    <t>Iš viso regione:</t>
  </si>
  <si>
    <t>Kauno regionas</t>
  </si>
  <si>
    <t>Jonavos r. sav.</t>
  </si>
  <si>
    <t>Kaišiadorių r. sav.</t>
  </si>
  <si>
    <t>Kauno m. sav.</t>
  </si>
  <si>
    <t>Kauno r. sav.</t>
  </si>
  <si>
    <t>Kėdainių r. sav.</t>
  </si>
  <si>
    <t>Raseinių r. sav.</t>
  </si>
  <si>
    <t>Klaipėdos regionas</t>
  </si>
  <si>
    <t>Klaipėdos m. sav.</t>
  </si>
  <si>
    <t>Klaipėdos r. sav.</t>
  </si>
  <si>
    <t>Kretingos r. sav.</t>
  </si>
  <si>
    <t>Neringos sav.</t>
  </si>
  <si>
    <t>Palangos m. sav.</t>
  </si>
  <si>
    <t>Skuodo r. sav.</t>
  </si>
  <si>
    <t>Šilutės r. sav.</t>
  </si>
  <si>
    <t>Marijampolės regionas</t>
  </si>
  <si>
    <t>Kalvarijos sav.</t>
  </si>
  <si>
    <t>Kazlų Rūdos sav.</t>
  </si>
  <si>
    <t>Marijampolės sav.</t>
  </si>
  <si>
    <t>Šakių r. sav.</t>
  </si>
  <si>
    <t>Vilkaviškio r. sav.</t>
  </si>
  <si>
    <t>Panevėžio regionas</t>
  </si>
  <si>
    <t>Biržų r. sav.</t>
  </si>
  <si>
    <t>Kupiškio r. sav.</t>
  </si>
  <si>
    <t>Panevėžio m. sav.</t>
  </si>
  <si>
    <t>Panevėžio r. sav.</t>
  </si>
  <si>
    <t>Pasvalio r. sav.</t>
  </si>
  <si>
    <t>Rokiškio r. sav.</t>
  </si>
  <si>
    <t>Šiaulių regionas</t>
  </si>
  <si>
    <t>Akmenės r. sav.</t>
  </si>
  <si>
    <t>Joniškio r. sav.</t>
  </si>
  <si>
    <t>Kelmės r. sav.</t>
  </si>
  <si>
    <t>Pakruojo r. sav.</t>
  </si>
  <si>
    <t>Radviliškio r. sav.</t>
  </si>
  <si>
    <t>Šiaulių m. sav.</t>
  </si>
  <si>
    <t>Šiaulių r. sav.</t>
  </si>
  <si>
    <t>Tauragės regionas</t>
  </si>
  <si>
    <t>Jurbarko r. sav.</t>
  </si>
  <si>
    <t>Pagėgių sav.</t>
  </si>
  <si>
    <t>Šilalės r. sav.</t>
  </si>
  <si>
    <t>Tauragės r. sav.</t>
  </si>
  <si>
    <t>Telšių regionas</t>
  </si>
  <si>
    <t>Mažeikių r. sav.</t>
  </si>
  <si>
    <t>Plungės r. sav.</t>
  </si>
  <si>
    <t>Rietavo sav.</t>
  </si>
  <si>
    <t>Telšių r. sav.</t>
  </si>
  <si>
    <t>Utenos regionas</t>
  </si>
  <si>
    <t>Anykščių r. sav.</t>
  </si>
  <si>
    <t>Ignalinos r. sav.</t>
  </si>
  <si>
    <t>Molėtų r. sav.</t>
  </si>
  <si>
    <t>Utenos r. sav.</t>
  </si>
  <si>
    <t>Visagino sav.</t>
  </si>
  <si>
    <t>Zarasų r. sav.</t>
  </si>
  <si>
    <t>Vilniaus regionas</t>
  </si>
  <si>
    <t>Elektrėnų sav.</t>
  </si>
  <si>
    <t>Šalčininkų r. sav.</t>
  </si>
  <si>
    <t>Širvintų r. sav.</t>
  </si>
  <si>
    <t>Švenčionių r. sav.</t>
  </si>
  <si>
    <t>Trakų r. sav.</t>
  </si>
  <si>
    <t>Ukmergės r. sav.</t>
  </si>
  <si>
    <t>Vilniaus m. sav.</t>
  </si>
  <si>
    <t>Vilniaus r. sav.</t>
  </si>
  <si>
    <t>Iš viso:</t>
  </si>
  <si>
    <t>2013-12-31</t>
  </si>
  <si>
    <t>-</t>
  </si>
  <si>
    <t>2019-12-05</t>
  </si>
  <si>
    <t>VIEŠOSIOS KOMUNALINIŲ ATLIEKŲ TVARKYMO PASLAUGOS PLĖTROS UŽDUOČIŲ VYKDYMAS</t>
  </si>
  <si>
    <t>Daugiabučių gyvenamųjų namųbutų savininkai, vnt.</t>
  </si>
  <si>
    <t>Daugiabučių gyvenamųjų namų butų savininkai, kuriems teikiama paslauga, vnt.</t>
  </si>
  <si>
    <t>Daugiabučių gyvenamųjų namų būtų savininkai, kuriems teikiama paslauga, %</t>
  </si>
  <si>
    <t>Vieno ir dviejų butų gyvenamųjų namų butų savininkai, vnt.</t>
  </si>
  <si>
    <t>Vieno ir dviejų butų gyvenamųjų namų butų savininkai, kuriems teikiama paslauga, vnt.</t>
  </si>
  <si>
    <t>Vieno ir dviejų butų gyvenamųjų namų butųsavininkai, kuriems teikiama paslauga, %</t>
  </si>
  <si>
    <t>Sodų paskirties objektų savininkai, vnt.</t>
  </si>
  <si>
    <t>Sodų paskirties objektų savininkai, kuriems teikiama paslauga, vnt.</t>
  </si>
  <si>
    <t>Sodų paskirties objektų savininkai, kuriems teikiama paslauga, %</t>
  </si>
  <si>
    <t>Garažų paskirties objektų savininkai, vnt.</t>
  </si>
  <si>
    <t>Garažų paskirties objektų savininkai, kuriems teikiama paslauga, vnt.</t>
  </si>
  <si>
    <t>Garažų paskirties objektų savininkai, kuriems teikiama paslauga, %</t>
  </si>
  <si>
    <t>Nekilnojamojo turto objektų savininkai, kurie yra juridiniai asmenys, vnt.</t>
  </si>
  <si>
    <t>Nekilnojamojo turto objektų savininkai, kurie yra juridiniai asmenys ir teikiama paslauga, vnt.</t>
  </si>
  <si>
    <t>Nekilnojamojo turto objektų savininkai, kurie yra juridiniai asmenys ir teikiama paslauga, %</t>
  </si>
  <si>
    <t>Neišvardintų nekilnojamojo turto objektų savininkai, kurie yra juridiniai asmenys, vnt.</t>
  </si>
  <si>
    <t>Neišvardintų nekilnojamojo turto objektų savininkai, kurie yra juridiniai asmenys ir teikiama paslauga, vnt.</t>
  </si>
  <si>
    <t>Neišvardintų nekilnojamojo turto objektųsavininkai, kurie yra juridiniai asmenys ir teikiama paslauga, %</t>
  </si>
  <si>
    <t>Savininkai, kuriems teikiama paslauga, vnt</t>
  </si>
  <si>
    <t>Savininkai, kuriems teikiama paslauga, %</t>
  </si>
  <si>
    <t>ATSKIRŲ KOMUNALINIŲ ATLIEKŲ SRAUTŲ SURINKIMO PRIEMONĖS IR KIEKIAI SAVIVALDYBĖSE</t>
  </si>
  <si>
    <t>Kiekis, surinktas konteineriuose, t.</t>
  </si>
  <si>
    <t>Kiekis, surinktas konteineriuose, %</t>
  </si>
  <si>
    <t>Kiekis, surinktas didelių gabaritų atliekų surinkimo aikštelėse, t</t>
  </si>
  <si>
    <t>Kiekis, surinktas didelių gabaritų atliekų surinkimo aikštelėse, %</t>
  </si>
  <si>
    <t>Kiekis, surinktas apvažiuojant atliekų turėtojus (maišai, betaris surinkimas), t</t>
  </si>
  <si>
    <t>Kiekis, surinktas apvažiuojant atliekų turėtojus (maišai, betaris surinkimas), %</t>
  </si>
  <si>
    <t>Kiekis, surinktas kitomis priemonėmis (papildančios sistemos, kita), t</t>
  </si>
  <si>
    <t>Visas surinktas kiekis, t</t>
  </si>
  <si>
    <t>Atliekos kodas</t>
  </si>
  <si>
    <t>Atliekos pavadinimas</t>
  </si>
  <si>
    <t>Kiekis, surinktas kitomis priemonėmis (papildančios sistemos, kita), %</t>
  </si>
  <si>
    <t>Ne</t>
  </si>
  <si>
    <t>06 04 04</t>
  </si>
  <si>
    <t>atliekos, kuriose yra gyvsidabrio</t>
  </si>
  <si>
    <t>16 01 03</t>
  </si>
  <si>
    <t>naudotos padangos</t>
  </si>
  <si>
    <t>16 01 19</t>
  </si>
  <si>
    <t>plastikai</t>
  </si>
  <si>
    <t>17 01 07</t>
  </si>
  <si>
    <t>betono, plytų, čerpių ir keramikos gaminių mišiniai, nenurodyti 17 01 06</t>
  </si>
  <si>
    <t>17 02 01</t>
  </si>
  <si>
    <t>medis</t>
  </si>
  <si>
    <t>17 06 05</t>
  </si>
  <si>
    <t>statybinės medžiagos, turinčios asbesto</t>
  </si>
  <si>
    <t>17 09 04</t>
  </si>
  <si>
    <t>mišrios statybinės ir griovimo atliekos, nenurodytos 17 09 01, 17 09 02 ir 17 09 03</t>
  </si>
  <si>
    <t>20 01 23</t>
  </si>
  <si>
    <t>nebenaudojama įranga, kurioje yra chlorfluorangliavandenilių</t>
  </si>
  <si>
    <t>20 01 35 02</t>
  </si>
  <si>
    <t>ekranai, monitoriai ir įranga, kurioje yra ekranų, kurių paviršiaus plotas didesnis nei 100 cm2</t>
  </si>
  <si>
    <t>20 01 35 04</t>
  </si>
  <si>
    <t>stambi įranga (bent vienas iš išorinių išmatavimų didesnis nei 50 cm)</t>
  </si>
  <si>
    <t>20 01 39</t>
  </si>
  <si>
    <t>20 01 99</t>
  </si>
  <si>
    <t>kitaip neapibrėžtos frakcijos</t>
  </si>
  <si>
    <t>20 02 01</t>
  </si>
  <si>
    <t>biologiškai suyrančios atliekos</t>
  </si>
  <si>
    <t>20 02 03</t>
  </si>
  <si>
    <t>kitos biologiškai nesuyrančios atliekos</t>
  </si>
  <si>
    <t>20 03 01</t>
  </si>
  <si>
    <t>mišrios komunalinės atliekos</t>
  </si>
  <si>
    <t>20 03 03</t>
  </si>
  <si>
    <t>gatvių valymo liekanos</t>
  </si>
  <si>
    <t>20 03 07</t>
  </si>
  <si>
    <t>didžiosios atliekos</t>
  </si>
  <si>
    <t>20 01 21 02</t>
  </si>
  <si>
    <t>kitos atliekos, kuriose yra gyvsidabrio</t>
  </si>
  <si>
    <t>lempos</t>
  </si>
  <si>
    <t>20 03 99</t>
  </si>
  <si>
    <t>kitaip neapibrėžtos komunalinės atliekos</t>
  </si>
  <si>
    <t>17 09 03</t>
  </si>
  <si>
    <t>kitos statybinės ir griovimo atliekos (įskaitant mišrias atliekas), kuriose yra pavojingų cheminių medžiagų</t>
  </si>
  <si>
    <t>17 06 01</t>
  </si>
  <si>
    <t>izoliacinės medžiagos, kuriose yra asbesto</t>
  </si>
  <si>
    <t>Komunalinių atliekų naudojimas/šalinimas</t>
  </si>
  <si>
    <t>Surinkta komunalinių atliekų, t</t>
  </si>
  <si>
    <t>Perdirbta/panaudota pakartotinai komunalinių atliekų, t</t>
  </si>
  <si>
    <t>Perdirbta/panaudota pakartotinai komunalinių atliekų, %</t>
  </si>
  <si>
    <t>Sudeginta komunalinių atliekų, t</t>
  </si>
  <si>
    <t>Sudeginta komunalinių atliekų, %</t>
  </si>
  <si>
    <t>Pašalinta komunalinių atliekų, t</t>
  </si>
  <si>
    <t>Pašalinta komunalinių atliekų, %</t>
  </si>
  <si>
    <t xml:space="preserve"> Alytaus m. sav.</t>
  </si>
  <si>
    <t xml:space="preserve"> Alytaus r. sav.</t>
  </si>
  <si>
    <t xml:space="preserve"> Birštono sav.</t>
  </si>
  <si>
    <t xml:space="preserve"> Druskininkų sav.</t>
  </si>
  <si>
    <t xml:space="preserve"> Lazdijų r. sav.</t>
  </si>
  <si>
    <t xml:space="preserve"> Prienų r. sav.</t>
  </si>
  <si>
    <t xml:space="preserve"> Varėnos r. sav.</t>
  </si>
  <si>
    <t xml:space="preserve"> Iš viso regione:</t>
  </si>
  <si>
    <t xml:space="preserve"> Jonavos r. sav.</t>
  </si>
  <si>
    <t xml:space="preserve"> Kaišiadorių r. sav.</t>
  </si>
  <si>
    <t xml:space="preserve"> Kauno m. sav.</t>
  </si>
  <si>
    <t xml:space="preserve"> Kauno r. sav.</t>
  </si>
  <si>
    <t xml:space="preserve"> Kėdainių r. sav.</t>
  </si>
  <si>
    <t xml:space="preserve"> Raseinių r. sav.</t>
  </si>
  <si>
    <t xml:space="preserve"> Klaipėdos m. sav.</t>
  </si>
  <si>
    <t xml:space="preserve"> Klaipėdos r. sav.</t>
  </si>
  <si>
    <t xml:space="preserve"> Kretingos r. sav.</t>
  </si>
  <si>
    <t xml:space="preserve"> Neringos sav.</t>
  </si>
  <si>
    <t xml:space="preserve"> Palangos m. sav.</t>
  </si>
  <si>
    <t xml:space="preserve"> Skuodo r. sav.</t>
  </si>
  <si>
    <t xml:space="preserve"> Šilutės r. sav.</t>
  </si>
  <si>
    <t xml:space="preserve"> Kalvarijos sav.</t>
  </si>
  <si>
    <t xml:space="preserve"> Kazlų Rūdos sav.</t>
  </si>
  <si>
    <t xml:space="preserve"> Marijampolės sav.</t>
  </si>
  <si>
    <t xml:space="preserve"> Šakių r. sav.</t>
  </si>
  <si>
    <t xml:space="preserve"> Vilkaviškio r. sav.</t>
  </si>
  <si>
    <t xml:space="preserve"> Biržų r. sav.</t>
  </si>
  <si>
    <t xml:space="preserve"> Kupiškio r. sav.</t>
  </si>
  <si>
    <t xml:space="preserve"> Panevėžio m. sav.</t>
  </si>
  <si>
    <t xml:space="preserve"> Panevėžio r. sav.</t>
  </si>
  <si>
    <t xml:space="preserve"> Pasvalio r. sav.</t>
  </si>
  <si>
    <t xml:space="preserve"> Rokiškio r. sav.</t>
  </si>
  <si>
    <t xml:space="preserve"> Akmenės r. sav.</t>
  </si>
  <si>
    <t xml:space="preserve"> Joniškio r. sav.</t>
  </si>
  <si>
    <t xml:space="preserve"> Kelmės r. sav.</t>
  </si>
  <si>
    <t xml:space="preserve"> Pakruojo r. sav.</t>
  </si>
  <si>
    <t xml:space="preserve"> Radviliškio r. sav.</t>
  </si>
  <si>
    <t xml:space="preserve"> Šiaulių m. sav.</t>
  </si>
  <si>
    <t xml:space="preserve"> Šiaulių r. sav.</t>
  </si>
  <si>
    <t xml:space="preserve"> Jurbarko r. sav.</t>
  </si>
  <si>
    <t xml:space="preserve"> Pagėgių sav.</t>
  </si>
  <si>
    <t xml:space="preserve"> Šilalės r. sav.</t>
  </si>
  <si>
    <t xml:space="preserve"> Tauragės r. sav.</t>
  </si>
  <si>
    <t xml:space="preserve"> Mažeikių r. sav.</t>
  </si>
  <si>
    <t xml:space="preserve"> Plungės r. sav.</t>
  </si>
  <si>
    <t xml:space="preserve"> Rietavo sav.</t>
  </si>
  <si>
    <t xml:space="preserve"> Telšių r. sav.</t>
  </si>
  <si>
    <t xml:space="preserve"> Anykščių r. sav.</t>
  </si>
  <si>
    <t xml:space="preserve"> Ignalinos r. sav.</t>
  </si>
  <si>
    <t xml:space="preserve"> Molėtų r. sav.</t>
  </si>
  <si>
    <t xml:space="preserve"> Utenos r. sav.</t>
  </si>
  <si>
    <t xml:space="preserve"> Visagino sav.</t>
  </si>
  <si>
    <t xml:space="preserve"> Zarasų r. sav.</t>
  </si>
  <si>
    <t xml:space="preserve"> Elektrėnų sav.</t>
  </si>
  <si>
    <t xml:space="preserve"> Šalčininkų r. sav.</t>
  </si>
  <si>
    <t xml:space="preserve"> Širvintų r. sav.</t>
  </si>
  <si>
    <t xml:space="preserve"> Švenčionių r. sav.</t>
  </si>
  <si>
    <t xml:space="preserve"> Trakų r. sav.</t>
  </si>
  <si>
    <t xml:space="preserve"> Ukmergės r. sav.</t>
  </si>
  <si>
    <t xml:space="preserve"> Vilniaus m. sav.</t>
  </si>
  <si>
    <t xml:space="preserve"> Vilniaus r. sav.</t>
  </si>
  <si>
    <t xml:space="preserve"> Iš viso:</t>
  </si>
  <si>
    <t>INFORMACIJA APIE BEŠEIMININKES ATLIEKAS</t>
  </si>
  <si>
    <t>Susidarė bešeimininkių atliekų, t</t>
  </si>
  <si>
    <t>Sutvarkyta bešeimininkių atliekų, t</t>
  </si>
  <si>
    <t>Bešeimininkių atliekų tvarkymo finansavimo šaltiniai</t>
  </si>
  <si>
    <t>Skirta lėšų, Eur</t>
  </si>
  <si>
    <t>Organizacijos su kuriomis savivaldybė bendradarbiavo tvarkant bešeimininkes atliekas</t>
  </si>
  <si>
    <t>07 01 09</t>
  </si>
  <si>
    <t>halogenintieji filtrų papločiai ir naudoti absorbentai</t>
  </si>
  <si>
    <t>Alytaus miesto savivaldybės biudžeto lėšos</t>
  </si>
  <si>
    <t>Alytaus apskrities priešgaisrinė gelbėjimo valdyba</t>
  </si>
  <si>
    <t>UAB „Ekonovus“</t>
  </si>
  <si>
    <t>17 05 03</t>
  </si>
  <si>
    <t>gruntas ir akmenys, kuriuose yra pavojingų cheminių medžiagų</t>
  </si>
  <si>
    <t>UAB „KERTEX energija“</t>
  </si>
  <si>
    <t>UAB „VSA Vilnius“</t>
  </si>
  <si>
    <t>UAB „Vilniaus betono demontavimo technika“</t>
  </si>
  <si>
    <t>savivaldybės biudžetas</t>
  </si>
  <si>
    <t>UAB ,,Alytaus regiono atliekų tvarkymo centras", Druskininkų savivaldybės paslaugų ūkis ir UAB ,,Druskininkų komunalinis ūkis</t>
  </si>
  <si>
    <t>Lazdijų rajono savivaldybės biudžetas</t>
  </si>
  <si>
    <t>UAB "Ecoservice projektai"</t>
  </si>
  <si>
    <t>Varėnos r. savivaldybės gamtos apsaugos specialioji rėmimo programa</t>
  </si>
  <si>
    <t>UAB ,,Ekoservice"</t>
  </si>
  <si>
    <t>Savivaldybės aplinkos apsaugos rėmimo specialioji programa</t>
  </si>
  <si>
    <t>UAB "Jonavos paslaugos"</t>
  </si>
  <si>
    <t>Savivaldybės biudžeto lėšos</t>
  </si>
  <si>
    <t>UAB "Kauno švara"</t>
  </si>
  <si>
    <t>Kauno r. sav. aplinkos apsaugos spec. rėmimo programa (SAARS programa)</t>
  </si>
  <si>
    <t>UAB "Antrinio perdirbimo grupė"</t>
  </si>
  <si>
    <t>UAB "Ekonovus"</t>
  </si>
  <si>
    <t>UAB "Ekonovus" ; UAB "Kauno švara"</t>
  </si>
  <si>
    <t>13 05 07</t>
  </si>
  <si>
    <t>naftos produktų/vandens separatorių tepaluotas vanduo</t>
  </si>
  <si>
    <t>UAB "Ekovalis"</t>
  </si>
  <si>
    <t>16 03 05</t>
  </si>
  <si>
    <t>organinės atliekos, kuriose yra pavojingų cheminių medžiagų</t>
  </si>
  <si>
    <t>Savivaldybės aplinkos apsaugos rėmimo specialiosios programos lėšos</t>
  </si>
  <si>
    <t>UAB "Aplinkotvarka" ir UAB "Alvinta"</t>
  </si>
  <si>
    <t>UAB „Ecoservice Klaipėda“</t>
  </si>
  <si>
    <t>Klaipėdos rajono savivaldybės aplinkos apsaugos rėmimo specialioji programa</t>
  </si>
  <si>
    <t>UAB "GT Transport"</t>
  </si>
  <si>
    <t>02 07 03</t>
  </si>
  <si>
    <t>cheminio apdorojimo atliekos</t>
  </si>
  <si>
    <t>Aplinkos apsaugos rėmimo specialiosios programos lėšos</t>
  </si>
  <si>
    <t>UAB "Toksika"</t>
  </si>
  <si>
    <t>SĮ "Kretingos komunalininkas"</t>
  </si>
  <si>
    <t>Neringos savivaldybė</t>
  </si>
  <si>
    <t>Šilutės rajono savivaldybės specialioji aplinkos apsaugos rėmimo programa</t>
  </si>
  <si>
    <t>UAB "Akmenės cementas" ir UAB "Metlana"</t>
  </si>
  <si>
    <t>UAB Marijampolės apskrities atliekų tvarkymo centras</t>
  </si>
  <si>
    <t>UAB Marijampolės apskrities atliekų tvarkymo centras, DAROM 2019</t>
  </si>
  <si>
    <t>UAB "Kesberta"</t>
  </si>
  <si>
    <t>Aplinkos apsaugos rėmimo specialioji programa</t>
  </si>
  <si>
    <t>UAB Ekonovus</t>
  </si>
  <si>
    <t>Valstybės dotacija iš Atliekų tvarkymo programos lėšų naudojimo plano</t>
  </si>
  <si>
    <t>LR Aplinkos ministerijos aplinkos valdymo agentūra. UAB Ekonovus</t>
  </si>
  <si>
    <t>UAB ,,Ecoservice“</t>
  </si>
  <si>
    <t>Savivaldybės Aplinkos apsaugos rėmimo specialioji programa</t>
  </si>
  <si>
    <t>UAB ,,Apaščia"</t>
  </si>
  <si>
    <t>UAB ,,Biržų komunalinis ūkis"</t>
  </si>
  <si>
    <t>Aplinkos apsaugos fondas</t>
  </si>
  <si>
    <t>AB "Panevėžio specialus autotransportas"</t>
  </si>
  <si>
    <t>16 02 13 03</t>
  </si>
  <si>
    <t>Savivaldybės aplinkos apsaugosrėmimo specialiosios programos lėšos</t>
  </si>
  <si>
    <t>Savivaldybės lėšos</t>
  </si>
  <si>
    <t>UAB " Švaros komanda"</t>
  </si>
  <si>
    <t>Savivaldybės biudžetas</t>
  </si>
  <si>
    <t>UAB „Ekobazė“, UAB „Žalvaris“, UAB Panevėžio regiono atliekų tvarkymo centras</t>
  </si>
  <si>
    <t>Rokiškio rajono savivaldybės administracijos lėšos</t>
  </si>
  <si>
    <t>AB „Rokiškio komunalininkas“</t>
  </si>
  <si>
    <t>Nebuvo tvarkyta, tačiau dėl GPAIS funkcionalumo trūkumo eilutė įvesta</t>
  </si>
  <si>
    <t>UAB Pakruojo komunalininkas</t>
  </si>
  <si>
    <t>UAB Kelmės vietinis ūkis</t>
  </si>
  <si>
    <t>ŠRATC ir  vežėjas UAB ,,Pakruojo komunalininkas“</t>
  </si>
  <si>
    <t>Radviliškio r. savivaldybės biudžetas</t>
  </si>
  <si>
    <t>VšĮ Šiaulių regiono atliekų tvarkymo centras</t>
  </si>
  <si>
    <t>UAB „Švarinta“ </t>
  </si>
  <si>
    <t>Aplinkos apsaugos specialioji rėmimo programa</t>
  </si>
  <si>
    <t>UAB "Kuršėnų komunalinis ūkis"</t>
  </si>
  <si>
    <t>UAB "Ecoservice Klaipėda"</t>
  </si>
  <si>
    <t>Seniūnija</t>
  </si>
  <si>
    <t>nebuvo</t>
  </si>
  <si>
    <t>Savivaldybės Aplinkos apsaugos rėmimo spec. programos lėšos</t>
  </si>
  <si>
    <t>UAB „Mažeikų komunalinis ūkis“, UAB „Ecoservice projektai</t>
  </si>
  <si>
    <t>AARSP</t>
  </si>
  <si>
    <t>UAB„Telšių keliai“ ir      SĮ Telšių butų ūkis</t>
  </si>
  <si>
    <t>1. Anykščių r. sav. 8140,00. 2. VŠĮ "Darom", URATC, Anykom 1158,30.</t>
  </si>
  <si>
    <t>1.Anykom. 2. VŠĮ "DAROM", URATC, Anykom.</t>
  </si>
  <si>
    <t>SAARSP</t>
  </si>
  <si>
    <t>VšĮ "Mes Darom"</t>
  </si>
  <si>
    <t>UAB "Molėtų švara"</t>
  </si>
  <si>
    <t>UAB ,,Utenos komunalininkas"</t>
  </si>
  <si>
    <t>Savivaldybės aplinkos apsaugos rėmimo spec. programa</t>
  </si>
  <si>
    <t>UAB „Antrinio perdirbimo grupė“</t>
  </si>
  <si>
    <t>UAB "Zarasų komunalininkas"</t>
  </si>
  <si>
    <t>Biudžeto lėšos</t>
  </si>
  <si>
    <t>UAB Timber Cabins, UAB Laimraktis, UAB Elektros pasaulis</t>
  </si>
  <si>
    <t>UAB "Ekobazė"</t>
  </si>
  <si>
    <t>UAB "Ekobazė",</t>
  </si>
  <si>
    <t>UAB "RTS Baltic"</t>
  </si>
  <si>
    <t>UAB Ecoservice</t>
  </si>
  <si>
    <t>UAB ,,VSA Vilnius"</t>
  </si>
  <si>
    <t>Aplinkos teršimo mažinimo priemonės</t>
  </si>
  <si>
    <t>Seniūnijos, komunalininkai</t>
  </si>
  <si>
    <t>Atliekų surinkimo aikštelės</t>
  </si>
  <si>
    <t>Aikštelės tipas</t>
  </si>
  <si>
    <t>Aikštelės adresas</t>
  </si>
  <si>
    <t>Veikianti/ planuojama</t>
  </si>
  <si>
    <t>Aikštelėje surenkamos atliekos</t>
  </si>
  <si>
    <t>Mišrios komunalinės atliekos</t>
  </si>
  <si>
    <t>Pavojingos  atliekos</t>
  </si>
  <si>
    <t>Biologiškai skaidžios atliekos</t>
  </si>
  <si>
    <t>Popieriaus atliekos</t>
  </si>
  <si>
    <t>Stiklo atliekos</t>
  </si>
  <si>
    <t>Plastiko atliekos</t>
  </si>
  <si>
    <t>Didžiosios atliekos</t>
  </si>
  <si>
    <t>Statybos ir griovimo atliekos</t>
  </si>
  <si>
    <t>EEĮ atliekos</t>
  </si>
  <si>
    <t>Padangų atliekos</t>
  </si>
  <si>
    <t>Kitos atliekos</t>
  </si>
  <si>
    <t>Atliekų priėmimo punktas</t>
  </si>
  <si>
    <t>Veikianti</t>
  </si>
  <si>
    <t>Taip</t>
  </si>
  <si>
    <t>Didelių gabaritų atliekų surinkimo aikštelė</t>
  </si>
  <si>
    <t>Alovės g.6B, Alytus</t>
  </si>
  <si>
    <t>metalo</t>
  </si>
  <si>
    <t>Putinų g. 3A, Alytus</t>
  </si>
  <si>
    <t>Žaliųjų atliekų kompostavimo aikštelė</t>
  </si>
  <si>
    <t>Karjero g. 2, Takniškių km,</t>
  </si>
  <si>
    <t>Melioratorių g. 5A, Simnas</t>
  </si>
  <si>
    <t>Viečiūnų g. 24, Viečiūnų sen. Druskininkų sav.</t>
  </si>
  <si>
    <t>Planuojama</t>
  </si>
  <si>
    <t>Vytauto g. 57A, Leipalingis, Druskininkų sav.</t>
  </si>
  <si>
    <t>Liepų g. 1A, Miesto Kolonijos k., Seirijų sen., Lazdijų r. sav.</t>
  </si>
  <si>
    <t>Vilties g. 31A, Veisiejai, Lazdijų r. sav.</t>
  </si>
  <si>
    <t>Geležinkelio g. 65, Varėna</t>
  </si>
  <si>
    <t>Jasauskų k., Kaniavos sen., Varėnos r.</t>
  </si>
  <si>
    <t>Pakleštarės k., Valkininkų sen., Varėnos r.</t>
  </si>
  <si>
    <t>Vilniaus g. 89, Merkinės mstl., Varėnos r.</t>
  </si>
  <si>
    <t>Jonalaukio k., Ruklos sen., Jonavos r.</t>
  </si>
  <si>
    <t>Raseinių r. sav., Ariogalos sen., Gėluvos k., Smėlynų g. (adresas nesuteiktas) Žemės sklypo unikalus Nr. 4400-0827-1429</t>
  </si>
  <si>
    <t>Metalo, asbesto, tekstilės atliekos</t>
  </si>
  <si>
    <t>Metalo, asbesto atliekos</t>
  </si>
  <si>
    <t>Plieno g. 13, Klaipėda</t>
  </si>
  <si>
    <t>metalas, tekstilė</t>
  </si>
  <si>
    <t>Šiaurės pr. 30, Klaipėda</t>
  </si>
  <si>
    <t>Tilžės g. 66A, Klaipėda</t>
  </si>
  <si>
    <t>Ąžuolo g. 54, Vėžaičiai</t>
  </si>
  <si>
    <t>Kaukėnų g. 21, Glaudėnų k.</t>
  </si>
  <si>
    <t>Sodžiaus g. 86, Ankštakių k., Kretingos r.</t>
  </si>
  <si>
    <t>Nidos - Smiltynės pl.12, Neringa</t>
  </si>
  <si>
    <t>Drabužių ir tekstilės atliekos</t>
  </si>
  <si>
    <t>Drabužių ir tesktilės atliekos</t>
  </si>
  <si>
    <t>Uosinės k. 8, Marijampolės sav.</t>
  </si>
  <si>
    <t>Kosmonautų g.8, Vabalninkas, Biržų r.</t>
  </si>
  <si>
    <t>metalai, tekstilės atliekos</t>
  </si>
  <si>
    <t>Krantinės g.1, Biržų k., Biržų r.</t>
  </si>
  <si>
    <t>Savitiškio g. 8, Panevėžys</t>
  </si>
  <si>
    <t>Tekstilė, metalas</t>
  </si>
  <si>
    <t>Senamiesčio g. 114B, Panevėžys</t>
  </si>
  <si>
    <t>Beržytės g. 10, Garuckų k., Panevėžio r.</t>
  </si>
  <si>
    <t>tekstilė, metalų atliekos</t>
  </si>
  <si>
    <t>Levaniškių k., Pasvalio r.</t>
  </si>
  <si>
    <t>Tekstilės atliekos</t>
  </si>
  <si>
    <t>Respublikos g. 84, Naujoji Akmenė</t>
  </si>
  <si>
    <t>Žvelgaičių k., Žagarės seniūnija</t>
  </si>
  <si>
    <t>Bariūnų k., Joniškio r. sav.</t>
  </si>
  <si>
    <t>Žironų k., Aukštelkų seniūnija</t>
  </si>
  <si>
    <t>J.Basanavičiaus g. 168 B, Šiaulių m.</t>
  </si>
  <si>
    <t>Pailių g. 19, Šiaulių m.</t>
  </si>
  <si>
    <t>Ventos g. 192, Kuršėnų m.</t>
  </si>
  <si>
    <t>Drąsučių k., Šiaulių r.</t>
  </si>
  <si>
    <t>M. Jankaus g. 37, Pagėgiai</t>
  </si>
  <si>
    <t>Pilies g. 3, Vingininkų k., Šilalės r.</t>
  </si>
  <si>
    <t>Paneročio k., Šilalės r.</t>
  </si>
  <si>
    <t>Jėrubaičių k., Plungės raj.</t>
  </si>
  <si>
    <t>Kalakutiškės k., Rietavo sav.</t>
  </si>
  <si>
    <t>Pavirvyčio k.,Tryškių sen., Telšių r.</t>
  </si>
  <si>
    <t>Varnių m., Varnių sen., Telšių r.</t>
  </si>
  <si>
    <t>Metalas, tekstilė, vaistai.</t>
  </si>
  <si>
    <t>Partizanų g. 23, Kaniūkų k., Dūkšto sen., Ignalinos r.</t>
  </si>
  <si>
    <t>Mockėnų k., Utenos sen., Utenos r.</t>
  </si>
  <si>
    <t>Skrytelių k., Dvarvietės g. 1A, Visagino sav.</t>
  </si>
  <si>
    <t>tekstilė,mediena, metalas, izoliacinės medžiagos</t>
  </si>
  <si>
    <t>Maleikėnų k., Pabradės sen.</t>
  </si>
  <si>
    <t>Trakų g. 1A, Lentvaris, Trakų r.</t>
  </si>
  <si>
    <t>Pakryžės k., Nemenčinės seniūnija</t>
  </si>
  <si>
    <t>KONTEINERIŲ AIKŠTELIŲ, SKIRTŲ ANTRINĖMS ŽALIAVOMS SURINKTI, SKAIČIUS</t>
  </si>
  <si>
    <t>Gyventojų skaičius pagal deklaruotą gyvenamąją vietą</t>
  </si>
  <si>
    <t>Daugiabučiuose namuose gyvenančių gyventojų skaičius, vnt.</t>
  </si>
  <si>
    <t>Antrinių žaliavų konteinerių aikštelės, vnt.</t>
  </si>
  <si>
    <t>Gyventojų skaičius, kuriems tenka viena antrinių žaliavų konteinerių aikštelė, vnt.</t>
  </si>
  <si>
    <t>Trūkstamos antrinių žaliavų konteinerių aikštelės pagal VATP tankumą, vnt.</t>
  </si>
  <si>
    <t>Trūkstamų aikštelių skaičius, vnt.</t>
  </si>
  <si>
    <t>Sodų bendrijų skaičius, vnt.</t>
  </si>
  <si>
    <t>Antrinių žaliavų konteinerių aikštelės sodų bendrijose, vnt.</t>
  </si>
  <si>
    <t>Trūkstamų aikštelių skaičius sodų bendrijose, vnt.</t>
  </si>
  <si>
    <t>Garažų bendrijų skaičius, vnt.</t>
  </si>
  <si>
    <t>Trūkstamas  aikštelių skaičius garažų bendrijose, vnt.</t>
  </si>
  <si>
    <t>INFORMACIJA APIE KONTEINERIUS, SKIRTUS ANTRINĖMS ŽALIAVOMS SURINKTI</t>
  </si>
  <si>
    <t>Konteinerio tipas</t>
  </si>
  <si>
    <t>Turimas kiekis, vnt.</t>
  </si>
  <si>
    <t>Planuojamas gauti kiekis, vnt.</t>
  </si>
  <si>
    <t>Naudojamas kiekis, vnt.</t>
  </si>
  <si>
    <t>Trūkstamas kiekis, vnt.</t>
  </si>
  <si>
    <t>Antrinių žaliavų konteineriai plastikui</t>
  </si>
  <si>
    <t>Antrinių žaliavų konteineriai popieriui</t>
  </si>
  <si>
    <t>Antrinių žaliavų konteineriai stiklui</t>
  </si>
  <si>
    <t>Maisto atliekų konteineriai</t>
  </si>
  <si>
    <t>Tekstilės atliekų konteineriai</t>
  </si>
  <si>
    <t>Lėšų šaltiniai iš kurių įsigyti savivaldybės konteineriai</t>
  </si>
  <si>
    <t>Lėšų šaltinis</t>
  </si>
  <si>
    <t>Įsigytų konteinerių tipas, vnt.</t>
  </si>
  <si>
    <t>Nupirkti iš atliekų tvarkymo programos lėšų</t>
  </si>
  <si>
    <t>Atliekų tvarkytojų nuosavybė</t>
  </si>
  <si>
    <t>Kita (pvz., gamintojų ir (ar) importuotojų)</t>
  </si>
  <si>
    <t>ES paramos lėšos</t>
  </si>
  <si>
    <t>KOMUNALINES ATLIEKAS SURENKANČIOS ĮMONĖS</t>
  </si>
  <si>
    <t>Atliekų tvarkytojo pavadinimas</t>
  </si>
  <si>
    <t>Sutartis su savivaldybe</t>
  </si>
  <si>
    <t>Sutarties pasirašymo su savivaldybe data</t>
  </si>
  <si>
    <t>Sutarties su savivaldybe galiojimo terminas</t>
  </si>
  <si>
    <t>Vykdoma veikla</t>
  </si>
  <si>
    <t>Mišrių komunalinių atliekų surinkimas</t>
  </si>
  <si>
    <t>Buityje susidarančių pavojingų atliekų surinkimas</t>
  </si>
  <si>
    <t>Biologiškai  skaidžių atliekų surinkimas</t>
  </si>
  <si>
    <t>Popieriaus surinkimas</t>
  </si>
  <si>
    <t>Stiklo surinkimas</t>
  </si>
  <si>
    <t>Plastiko surinkimas</t>
  </si>
  <si>
    <t>Didžiųjų atliekų surinkimas</t>
  </si>
  <si>
    <t>Statybos ir griovimo atliekų surinkimas</t>
  </si>
  <si>
    <t>EEĮ atliekų surinkimas</t>
  </si>
  <si>
    <t>Padangų atliekų surinkimas</t>
  </si>
  <si>
    <t>Kitų atliekų surinkimas</t>
  </si>
  <si>
    <t>Asociacija EEPA, VšĮ Elektronikos gamintojų ir importuotojų organizacija, VšĮ Ekošviesa</t>
  </si>
  <si>
    <t>Neturi</t>
  </si>
  <si>
    <t>2013-10-18</t>
  </si>
  <si>
    <t>UAB „Ecoservice projektai“</t>
  </si>
  <si>
    <t>2018-04-17</t>
  </si>
  <si>
    <t>2019-04-17</t>
  </si>
  <si>
    <t>2018-02-21</t>
  </si>
  <si>
    <t>2019-02-21</t>
  </si>
  <si>
    <t>UAB „Ekobazė“</t>
  </si>
  <si>
    <t>2018-06-05</t>
  </si>
  <si>
    <t>2019-06-05</t>
  </si>
  <si>
    <t>2017-07-12</t>
  </si>
  <si>
    <t>2019-07-12</t>
  </si>
  <si>
    <t>UAB „Ekologistika“</t>
  </si>
  <si>
    <t>2018-08-23</t>
  </si>
  <si>
    <t>2019-08-23</t>
  </si>
  <si>
    <t>2018-02-15</t>
  </si>
  <si>
    <t>2019-02-15</t>
  </si>
  <si>
    <t>Turi</t>
  </si>
  <si>
    <t>2015-10-20</t>
  </si>
  <si>
    <t>2020-10-20</t>
  </si>
  <si>
    <t>Didelių gabaritų atliekų surinkimas prie mišrių komunalinių atliekų konteinerių</t>
  </si>
  <si>
    <t>2017-06-06</t>
  </si>
  <si>
    <t>2019-06-06</t>
  </si>
  <si>
    <t>UAB „Ekonovus“, VšĮ Pakuočių tvarkymo organizacija</t>
  </si>
  <si>
    <t>2013-10-24</t>
  </si>
  <si>
    <t>UAB „Ekonovus“, VšĮ Žalias taškas</t>
  </si>
  <si>
    <t>UAB „EMP recycling“</t>
  </si>
  <si>
    <t>2012-10-12</t>
  </si>
  <si>
    <t>1900-05-20</t>
  </si>
  <si>
    <t>UAB „Žalvaris“</t>
  </si>
  <si>
    <t>2018-09-07</t>
  </si>
  <si>
    <t>2021-09-07</t>
  </si>
  <si>
    <t>2018-07-12</t>
  </si>
  <si>
    <t>Mišrių atliekų surinkimas iš kapinių</t>
  </si>
  <si>
    <t>UAB "VSA Vilnius"</t>
  </si>
  <si>
    <t>2017-09-07</t>
  </si>
  <si>
    <t>2022-09-07</t>
  </si>
  <si>
    <t>UAB Econovus</t>
  </si>
  <si>
    <t>2015-02-10</t>
  </si>
  <si>
    <t>2021-02-10</t>
  </si>
  <si>
    <t>Asociacija EEPA</t>
  </si>
  <si>
    <t>2016-05-11</t>
  </si>
  <si>
    <t>2019-05-11</t>
  </si>
  <si>
    <t>UAB ,,Druskininkų komunalinis ūkis"</t>
  </si>
  <si>
    <t>2015-03-20</t>
  </si>
  <si>
    <t>2021-03-20</t>
  </si>
  <si>
    <t>bešeimininkės įvairios atliekos</t>
  </si>
  <si>
    <t>UAB ,,Ekometra"</t>
  </si>
  <si>
    <t>2017-08-04</t>
  </si>
  <si>
    <t>2018-08-04</t>
  </si>
  <si>
    <t>UAB ,,Marijampolės švara"</t>
  </si>
  <si>
    <t>2013-11-27</t>
  </si>
  <si>
    <t>UAB ,,Metaliodas" laikinoji sutartis</t>
  </si>
  <si>
    <t>2015-11-27</t>
  </si>
  <si>
    <t>VŠĮ Elektronikos gamintojų ir importuotojų organizacija", VŠĮ ,,Ekošviesa", UAB ,,EMP recycling", UAB ,,Žalvaris", UAB ,,Kusakoski", UAB ,,Karavanas LT", UAB ,,Metrail"</t>
  </si>
  <si>
    <t>2013-11-18</t>
  </si>
  <si>
    <t>2018-11-19</t>
  </si>
  <si>
    <t>VŠĮ ,,Gamtos ateitis", UAB ,,Druskininkų komunalinis ūkis", UAB ,,Alytaus regiono atliekų tvarkymo centras"</t>
  </si>
  <si>
    <t>2015-05-19</t>
  </si>
  <si>
    <t>VŠĮ ,,Pakuočių organizacija", UAB ,,Druskininkų komunalinis ūkis", UAB ,,Alytaus regiono atliekų tvarkymo centras"</t>
  </si>
  <si>
    <t>2013-09-12</t>
  </si>
  <si>
    <t>VŠĮ ,,Žaliasis taškas", UAB ,,Alytaus regiono atliekų tvarkymo centras", UAB ,,Druskininkų komunalinis ūkis</t>
  </si>
  <si>
    <t>2014-08-06</t>
  </si>
  <si>
    <t>2019-08-06</t>
  </si>
  <si>
    <t>asbesto turinčių gaminių atliekų surinkimas</t>
  </si>
  <si>
    <t>UAB Ekobazė</t>
  </si>
  <si>
    <t>1902-09-02</t>
  </si>
  <si>
    <t>UAB Ekoservice projektai, VšĮ Pakuočių tvarkymo organizacija</t>
  </si>
  <si>
    <t>UAB Ekoservice projektai, VšĮ Žaliasis taškas</t>
  </si>
  <si>
    <t>UAB VSA Vilnius</t>
  </si>
  <si>
    <t>2015-09-15</t>
  </si>
  <si>
    <t>1905-09-02</t>
  </si>
  <si>
    <t>UAB Žalvaris</t>
  </si>
  <si>
    <t>2018-12-31</t>
  </si>
  <si>
    <t>2026-12-31</t>
  </si>
  <si>
    <t>2018-12-28</t>
  </si>
  <si>
    <t>2023-12-28</t>
  </si>
  <si>
    <t>tekstilės</t>
  </si>
  <si>
    <t>2007-07-31</t>
  </si>
  <si>
    <t>2019-12-31</t>
  </si>
  <si>
    <t>Bešeimininkės atliekos</t>
  </si>
  <si>
    <t>UAB "Raseinių komunalinės paslaugos"</t>
  </si>
  <si>
    <t>2008-06-30</t>
  </si>
  <si>
    <t>2020-07-01</t>
  </si>
  <si>
    <t>Metalo, asbesto atliekų</t>
  </si>
  <si>
    <t>UAB "Dėvėdra"</t>
  </si>
  <si>
    <t>tekstilė</t>
  </si>
  <si>
    <t>2018-10-18</t>
  </si>
  <si>
    <t>2025-10-18</t>
  </si>
  <si>
    <t>2016-05-18</t>
  </si>
  <si>
    <t>2019-05-18</t>
  </si>
  <si>
    <t>Asociacija "EEPA"</t>
  </si>
  <si>
    <t>2016-06-08</t>
  </si>
  <si>
    <t>2017-12-31</t>
  </si>
  <si>
    <t>Gamintojų ir importuotojų asociacija</t>
  </si>
  <si>
    <t>2015-06-17</t>
  </si>
  <si>
    <t>UAB "Dėvedra"</t>
  </si>
  <si>
    <t>2014-04-24</t>
  </si>
  <si>
    <t>Drabužių ir tekstilės</t>
  </si>
  <si>
    <t>UAB "Ecoservice"</t>
  </si>
  <si>
    <t>UAB "Ekonovus</t>
  </si>
  <si>
    <t>2017-12-05</t>
  </si>
  <si>
    <t>UAB "Neringos komunalininkas"</t>
  </si>
  <si>
    <t>2017-10-13</t>
  </si>
  <si>
    <t>2020-10-13</t>
  </si>
  <si>
    <t>UAB,,Ecoservice Klaipėda"</t>
  </si>
  <si>
    <t>2018-10-01</t>
  </si>
  <si>
    <t>2023-10-01</t>
  </si>
  <si>
    <t>2017-11-13</t>
  </si>
  <si>
    <t>2022-11-13</t>
  </si>
  <si>
    <t>Všį "Gamtos ateitis"</t>
  </si>
  <si>
    <t>2015-05-07</t>
  </si>
  <si>
    <t>VšĮ "Pakuočių tvarkymo organizacija"</t>
  </si>
  <si>
    <t>2013-10-03</t>
  </si>
  <si>
    <t>Všį "Žaliasis taškas"</t>
  </si>
  <si>
    <t>2013-10-14</t>
  </si>
  <si>
    <t>2015-04-27</t>
  </si>
  <si>
    <t>2013-05-21</t>
  </si>
  <si>
    <t>2013-09-30</t>
  </si>
  <si>
    <t>2015-04-28</t>
  </si>
  <si>
    <t>VšĮ "Žaliasis taškas"</t>
  </si>
  <si>
    <t>UAB ,,Apaščia''</t>
  </si>
  <si>
    <t>2018-04-19</t>
  </si>
  <si>
    <t>2019-01-31</t>
  </si>
  <si>
    <t>UAB ,,Biržų komunalinis ūkis''</t>
  </si>
  <si>
    <t>2018-03-15</t>
  </si>
  <si>
    <t>2019-04-15</t>
  </si>
  <si>
    <t>UAB ,,Ecoservice projektai"</t>
  </si>
  <si>
    <t>UAB "Antraža"</t>
  </si>
  <si>
    <t>stiklo, plastiko, popieriaus atliekos</t>
  </si>
  <si>
    <t>UAB "Kupiškio komunalininkas"</t>
  </si>
  <si>
    <t>2015-04-15</t>
  </si>
  <si>
    <t>2018-04-14</t>
  </si>
  <si>
    <t>2018-04-16</t>
  </si>
  <si>
    <t>2018-04-27</t>
  </si>
  <si>
    <t>Pakuotės atliekos, gamybinės atliekos</t>
  </si>
  <si>
    <t>UAB "Švaros komanda"</t>
  </si>
  <si>
    <t>2017-08-01</t>
  </si>
  <si>
    <t>2022-12-01</t>
  </si>
  <si>
    <t>Bešeimininkių  atliekų</t>
  </si>
  <si>
    <t>UAB „Pasvalio gerovė“</t>
  </si>
  <si>
    <t>2013-12-02</t>
  </si>
  <si>
    <t>2017-09-26</t>
  </si>
  <si>
    <t>2022-09-25</t>
  </si>
  <si>
    <t>2016-09-07</t>
  </si>
  <si>
    <t>2018-03-20</t>
  </si>
  <si>
    <t>UAB "Rokvesta" Bajorų atliekų tvarkymo centras</t>
  </si>
  <si>
    <t>2012-09-27</t>
  </si>
  <si>
    <t>2020-09-26</t>
  </si>
  <si>
    <t>02 01 03, 02 02 03, 02 03 04, 02 05 01, 02 07 04, 20 01 25, 20 01 08</t>
  </si>
  <si>
    <t>UAB Naujosios Akmenės komunalininkas</t>
  </si>
  <si>
    <t>2011-03-21</t>
  </si>
  <si>
    <t>2018-02-12</t>
  </si>
  <si>
    <t>2023-02-12</t>
  </si>
  <si>
    <t>UAB "Joniškio komunalinis ūkis"</t>
  </si>
  <si>
    <t>2013-10-01</t>
  </si>
  <si>
    <t>2018-02-11</t>
  </si>
  <si>
    <t>UAB "Kelmės vietinis ūkis"</t>
  </si>
  <si>
    <t>2013-02-27</t>
  </si>
  <si>
    <t>UAB "Pakruojo komunalininkas"</t>
  </si>
  <si>
    <t>2013-01-01</t>
  </si>
  <si>
    <t>UAB "Ecoservice Projektai"</t>
  </si>
  <si>
    <t>2015-03-23</t>
  </si>
  <si>
    <t>2020-03-23</t>
  </si>
  <si>
    <t>2014-03-06</t>
  </si>
  <si>
    <t>2019-03-06</t>
  </si>
  <si>
    <t>UAB "Švarinta"</t>
  </si>
  <si>
    <t>2013-12-03</t>
  </si>
  <si>
    <t>2019-12-03</t>
  </si>
  <si>
    <t>2017-08-16</t>
  </si>
  <si>
    <t>2020-08-16</t>
  </si>
  <si>
    <t>2018-05-15</t>
  </si>
  <si>
    <t>2019-09-15</t>
  </si>
  <si>
    <t>2018-06-15</t>
  </si>
  <si>
    <t>2019-06-15</t>
  </si>
  <si>
    <t>automobilių plastiko atliekos</t>
  </si>
  <si>
    <t>2018-09-19</t>
  </si>
  <si>
    <t>2019-09-19</t>
  </si>
  <si>
    <t>bešeimininkės atliekos</t>
  </si>
  <si>
    <t>asbesto turinčių gaminių atliekos</t>
  </si>
  <si>
    <t>UAB "Jurbarko komunalininkas"</t>
  </si>
  <si>
    <t>2014-03-31</t>
  </si>
  <si>
    <t>UAB "Jurbarko komuunalininkas"</t>
  </si>
  <si>
    <t>2012-03-21</t>
  </si>
  <si>
    <t>UAB "Tauragės regiono atliekų tvarkymo centras"</t>
  </si>
  <si>
    <t>2009-04-30</t>
  </si>
  <si>
    <t>2027-05-06</t>
  </si>
  <si>
    <t>2016-12-31</t>
  </si>
  <si>
    <t>2011-11-15</t>
  </si>
  <si>
    <t>2013-03-29</t>
  </si>
  <si>
    <t>2015-06-30</t>
  </si>
  <si>
    <t>2014-07-11</t>
  </si>
  <si>
    <t>2016-07-10</t>
  </si>
  <si>
    <t>UAB "Geležinis verslas"</t>
  </si>
  <si>
    <t>2016-12-12</t>
  </si>
  <si>
    <t>UAB Tauragės regiono atliekų tvarkymo centras</t>
  </si>
  <si>
    <t>2019-01-01</t>
  </si>
  <si>
    <t>UAB "Žalvaris"</t>
  </si>
  <si>
    <t>2014-02-22</t>
  </si>
  <si>
    <t>2016-04-22</t>
  </si>
  <si>
    <t>2014-10-11</t>
  </si>
  <si>
    <t>2016-10-11</t>
  </si>
  <si>
    <t>VŠĮ "Elektronikod gamintojų ir importuotojų organizacija" ir VŠĮ "Ekošviesa"</t>
  </si>
  <si>
    <t>2013-10-21</t>
  </si>
  <si>
    <t>VŠĮ "Elektronikos gamintojų" ir VŠĮ "Ekošviesa"</t>
  </si>
  <si>
    <t>2016-03-01</t>
  </si>
  <si>
    <t>VŠĮ "Gamtos ateitis"</t>
  </si>
  <si>
    <t>2015-01-16</t>
  </si>
  <si>
    <t>2015-05-20</t>
  </si>
  <si>
    <t>VŠĮ "Pakuočių tavrkymo organizacija"</t>
  </si>
  <si>
    <t>2013-06-10</t>
  </si>
  <si>
    <t>VŠĮ "Pakuočių tvarkymo organizacija"</t>
  </si>
  <si>
    <t>2016-08-01</t>
  </si>
  <si>
    <t>VŠĮ "Pakuočių tvarkymo organizacija" ir UAB "Ecoservice"</t>
  </si>
  <si>
    <t>2013-09-13</t>
  </si>
  <si>
    <t>2014-10-30</t>
  </si>
  <si>
    <t>VŠĮ "Žaliasis taškas"</t>
  </si>
  <si>
    <t>2014-01-02</t>
  </si>
  <si>
    <t>2016-08-11</t>
  </si>
  <si>
    <t>2013-06-05</t>
  </si>
  <si>
    <t>VŠĮ "Žaliasis taškas" ir UAB "Ecoservice"</t>
  </si>
  <si>
    <t>2013-09-16</t>
  </si>
  <si>
    <t>VŠĮ "Žaliasis taškas", VŠĮ "Pakuočių tvarkymo organizacija", UAB "Ecoservice"</t>
  </si>
  <si>
    <t>2015-03-10</t>
  </si>
  <si>
    <t>2015-06-01</t>
  </si>
  <si>
    <t>UAB ,,Ecoservice"</t>
  </si>
  <si>
    <t>UAB ,,Ekonovus"</t>
  </si>
  <si>
    <t>2015-04-16</t>
  </si>
  <si>
    <t>Nėra</t>
  </si>
  <si>
    <t>AGIA</t>
  </si>
  <si>
    <t>2017-09-27</t>
  </si>
  <si>
    <t>Asociacija „EEPA“</t>
  </si>
  <si>
    <t>2014-05-29</t>
  </si>
  <si>
    <t>2011-10-24</t>
  </si>
  <si>
    <t>2017-10-30</t>
  </si>
  <si>
    <t>UAB "Redus LT"</t>
  </si>
  <si>
    <t>UAB "Telšių regiono atliekų tvarkymo centras"</t>
  </si>
  <si>
    <t>2007-05-03</t>
  </si>
  <si>
    <t>2016-01-01</t>
  </si>
  <si>
    <t>2014-12-12</t>
  </si>
  <si>
    <t>VšĮ "Elaktronikos gamintojų ir importuotojų organizacija"</t>
  </si>
  <si>
    <t>2017-07-05</t>
  </si>
  <si>
    <t>VšĮ „Pakuočių tvarkymo organizacija“</t>
  </si>
  <si>
    <t>2013-07-01</t>
  </si>
  <si>
    <t>2018-07-16</t>
  </si>
  <si>
    <t>2016-06-07</t>
  </si>
  <si>
    <t>Autogamintojų ir importuotojų asociacija AGIA</t>
  </si>
  <si>
    <t>2018-01-10</t>
  </si>
  <si>
    <t>2012-02-03</t>
  </si>
  <si>
    <t>2017-12-18</t>
  </si>
  <si>
    <t>UAB "Valda"</t>
  </si>
  <si>
    <t>UAB "Veistas"</t>
  </si>
  <si>
    <t>2013-07-12</t>
  </si>
  <si>
    <t>2017-06-15</t>
  </si>
  <si>
    <t>VŠĮ "Elektronikos gamintojų ir importuotojų organizacija"</t>
  </si>
  <si>
    <t>2013-07-05</t>
  </si>
  <si>
    <t>ktronikos platintojų asociacija „EEPA“</t>
  </si>
  <si>
    <t>2016-02-02</t>
  </si>
  <si>
    <t>UAB "Atliekų tvarkymo centras"</t>
  </si>
  <si>
    <t>VšĮ „Elektronikos gamintojų ir importuotojų organizacija“</t>
  </si>
  <si>
    <t>2013-07-22</t>
  </si>
  <si>
    <t>Si "Telšių butų ūkis</t>
  </si>
  <si>
    <t>2012-02-01</t>
  </si>
  <si>
    <t>UAB "Telšių keliai"</t>
  </si>
  <si>
    <t>2016-04-11</t>
  </si>
  <si>
    <t>2021-04-11</t>
  </si>
  <si>
    <t>Asociacija "EEPA"(operatoriai UAB "EMP recycling", UAB "Žalvaris",  UAB "Utilsa", UAB "Karavanas LT").</t>
  </si>
  <si>
    <t>2017-10-31</t>
  </si>
  <si>
    <t>Autogamintojų ir importuotojų asociacija "AGIA"(operatorius UAB "Žalvaris").</t>
  </si>
  <si>
    <t>UAB Anykščių komunalinis ūkis</t>
  </si>
  <si>
    <t>2011-12-29</t>
  </si>
  <si>
    <t>VšĮ "Elektronikos gamintojų ir importuotojų organizacijos" (operatoriai UAB "Atliekų tvarkymo centras", UAB "EMP recycling").</t>
  </si>
  <si>
    <t>2013-11-29</t>
  </si>
  <si>
    <t>SĮ "Kompata"</t>
  </si>
  <si>
    <t>Asociacija"EEPA"</t>
  </si>
  <si>
    <t>2015-01-02</t>
  </si>
  <si>
    <t>2025-01-02</t>
  </si>
  <si>
    <t>UAB "Utenos regiono atliekų tvarkymo centras"</t>
  </si>
  <si>
    <t>VšĮ "Elektronikos gamintojų ir importuotojų organizacija"</t>
  </si>
  <si>
    <t>2013-12-09</t>
  </si>
  <si>
    <t>2013-08-28</t>
  </si>
  <si>
    <t>2013-08-29</t>
  </si>
  <si>
    <t>2007-12-31</t>
  </si>
  <si>
    <t>2020-12-31</t>
  </si>
  <si>
    <t>UAB "Visagino būstas"</t>
  </si>
  <si>
    <t>2017-12-29</t>
  </si>
  <si>
    <t>2018-12-29</t>
  </si>
  <si>
    <t>2012-05-21</t>
  </si>
  <si>
    <t>2020-05-21</t>
  </si>
  <si>
    <t>2017-12-28</t>
  </si>
  <si>
    <t>2022-12-28</t>
  </si>
  <si>
    <t>EEP asociacija</t>
  </si>
  <si>
    <t>2014-08-04</t>
  </si>
  <si>
    <t>UAB Elektrėnų komunalinis ūkis</t>
  </si>
  <si>
    <t>2007-08-10</t>
  </si>
  <si>
    <t>UAB Žaliasis taškas</t>
  </si>
  <si>
    <t>2013-04-24</t>
  </si>
  <si>
    <t>VšĮ Gamtos ateitis</t>
  </si>
  <si>
    <t>2015-06-16</t>
  </si>
  <si>
    <t>VšĮ Pakuočių tvarkymo organizacija</t>
  </si>
  <si>
    <t>2013-04-29</t>
  </si>
  <si>
    <t>2017-12-04</t>
  </si>
  <si>
    <t>1920-12-04</t>
  </si>
  <si>
    <t>2022-12-17</t>
  </si>
  <si>
    <t>Elektronikos gamintojų ir importuotojų organizacija</t>
  </si>
  <si>
    <t>2013-06-28</t>
  </si>
  <si>
    <t>2020-06-28</t>
  </si>
  <si>
    <t>2017-06-28</t>
  </si>
  <si>
    <t>UAB "Pabradės komunalinis ūkis"</t>
  </si>
  <si>
    <t>2018-03-31</t>
  </si>
  <si>
    <t>2019-05-31</t>
  </si>
  <si>
    <t>gatvių valymo atliekos</t>
  </si>
  <si>
    <t>UAB "Švenčionių švara"</t>
  </si>
  <si>
    <t>VšĮ "Gamtos ateitis"</t>
  </si>
  <si>
    <t>2015-02-04</t>
  </si>
  <si>
    <t>2020-02-04</t>
  </si>
  <si>
    <t>2013-06-11</t>
  </si>
  <si>
    <t>2020-06-11</t>
  </si>
  <si>
    <t>2013-05-29</t>
  </si>
  <si>
    <t>2020-05-29</t>
  </si>
  <si>
    <t>PTO</t>
  </si>
  <si>
    <t>UAB Ecoservive</t>
  </si>
  <si>
    <t>2017-08-24</t>
  </si>
  <si>
    <t>2022-05-24</t>
  </si>
  <si>
    <t>UAB Trakų paslaugos</t>
  </si>
  <si>
    <t>Žaliasis taškas</t>
  </si>
  <si>
    <t>2018-02-27</t>
  </si>
  <si>
    <t>2022-02-25</t>
  </si>
  <si>
    <t>Asociacija ,,EEPA” yra komunalinių atliekų tvarkymo sistemą papildančios elektros ir elektroninės įrangos bei baterijų ir akumuliatorių atliekų surinkimo sistemos diegėjas.  Atliekų surinkimą vykdo UAB ,,Žalvaris“, UAB „EMP recycling“, UAB ,,Karavanas LT”, UAB ,,Kuusakoski“, UAB ,,Utilsa“, UAB ,,Kaunakiemis“ ir UAB ,,Baltic metal“</t>
  </si>
  <si>
    <t>2016-10-26</t>
  </si>
  <si>
    <t>2019-10-25</t>
  </si>
  <si>
    <t>UAB „Nemenčinės komunalininkas“</t>
  </si>
  <si>
    <t>UAB „Nemėžio komunalininkas“</t>
  </si>
  <si>
    <t>VšĮ "Elektronikos gamintojų ir importuotojų organizacija" yra komunalinių atliekų tvarkymo sistemą papildančios elektros ir elektroninės įrangos bei baterijų ir akumuliatorių atliekų surinkimo sistemos diegėjas. Atliekų surinkimą vykdo UAB „EMP recycling“, UAB „Atliekų tvarkymo centras“</t>
  </si>
  <si>
    <t>Komunalinių atliekų tvarkymo išlaidos</t>
  </si>
  <si>
    <t>Vidutinės atliekų tvarkymo išlaidos, tenkančios namų ūkiui per mėnesį, Eur/l namų ūkiui /mėn.</t>
  </si>
  <si>
    <t>Išlaidos, tenkančios namų ūkiui daugiabutyje, Eur/l namų ūkiui/mėn.</t>
  </si>
  <si>
    <t>Išlaidos, tenkančios namų ūkiui individualiame name, Eur/l namų ūkiui /mėn.</t>
  </si>
  <si>
    <t>Vidutinės atliekų tvarkymo išlaidos, tenkančios gyventojui per mėnesį, Eur/l gyv./mėn.</t>
  </si>
  <si>
    <t>Išlaidos, tenkančios daugiabutyje gyvenančiam gyventojui, Eur/l gyv./mėn.</t>
  </si>
  <si>
    <t>Išlaidos, tenkančios individualiame name gyvenančiam gyventojui, Eur/l gyv./mėn.</t>
  </si>
  <si>
    <t>INFORMACIJA APIE SAVIVALDYBĖSE ESAMAS PAPILDANČIAS ATLIEKŲ SURINKIMO SISTEMAS</t>
  </si>
  <si>
    <t>Papildančią sistemą diegiantis / įdiegęs juridinis asmuo</t>
  </si>
  <si>
    <t>Papildančią sistemą eksploatuojantis juridinis asmuo</t>
  </si>
  <si>
    <t>Pavadinimas atliekų, kurioms rinkti yra diegiama / įdiegta papildanti sistema</t>
  </si>
  <si>
    <t>Papildančių sistemų diegimo sąlygųsuderinimo data</t>
  </si>
  <si>
    <t>Sutarties pasirašymo data ir jos galiojimo terminas</t>
  </si>
  <si>
    <t>VšĮ Elektronikos gamintojų ir importuotojų organizacija</t>
  </si>
  <si>
    <t>UAB Atliekų tvarkymo centras, UAB EMP recycling arba kitas diegėjo parinktas parinktas atliekų tvarkytojas</t>
  </si>
  <si>
    <t>EEĮ atliekos, sudedamosios dalis išimtos iš EEĮ, dienos šviesos lempos ir kitos atliekos turinčios gyvsidabrio</t>
  </si>
  <si>
    <t>2013-09-17</t>
  </si>
  <si>
    <t>2013.11.18 . Galioja iki 2014-11-18 su galimybe pratęsti vieneriems metams. Pratęsimų skaičius neribojamas.</t>
  </si>
  <si>
    <t>Autogamintojų ir importuotojų asociacija</t>
  </si>
  <si>
    <t>2017-10-10</t>
  </si>
  <si>
    <t>2017.10.20 Galioja iki 2018.10.20, su galimybe pratęsti vieneriems metams. Pratęsimų skaičius neribojamas.</t>
  </si>
  <si>
    <t>UAB EMP recycling, UAB Žalvaris,  UAB Karavanas LT, UAB Utilsa</t>
  </si>
  <si>
    <t>Elektronikos ir elektoninės įrangos bei baterijų ir akumuliatorių atliekos</t>
  </si>
  <si>
    <t>2016-10-10</t>
  </si>
  <si>
    <t>2017.10.16. Galioja iki 2018.10.16, su galimybe pratęsti vieneriems metams. Pratęsimų skaičius neribojamas.</t>
  </si>
  <si>
    <t>UAB EMP recycling, UAB Žalvaris, UAB Kuusakoski, UAB Karavanas LT, UAB Metrail</t>
  </si>
  <si>
    <t>EEĮ atliekos, baterijos</t>
  </si>
  <si>
    <t>2013-12-19</t>
  </si>
  <si>
    <t>2013-12-20, galioja iki 2014-12-20 su galimybe pratęsti vieneriems metams. Pratęsimų skaičius neribotas.</t>
  </si>
  <si>
    <t>UAB "Alytaus regiono atliekų tvarkymo centras"</t>
  </si>
  <si>
    <t>Elektros ir elektroninės įrangos atliekos</t>
  </si>
  <si>
    <t>2013-12-20</t>
  </si>
  <si>
    <t>Sudaryta 2014-03-19, Nr. 77. Galiojimo termino nėra, sutartis pratęsiama kas metus, jei nei viena iš šalių nepraneša apie sutarties nepratęsimą.</t>
  </si>
  <si>
    <t>Všį ,,Pakuočių tvarkymo organizacija"</t>
  </si>
  <si>
    <t>Všį ,,Pakuočių tvarkymo organizacija", UAB ,,Metrail"</t>
  </si>
  <si>
    <t>Pakuotės ir pakuočių atliekos iš specializuotų surinkimo vietų</t>
  </si>
  <si>
    <t>2015-04-22</t>
  </si>
  <si>
    <t>2015 m. balandžio 22 d. Nr. 87 sutartis galioja vienerius metus su galimybe pratęsti</t>
  </si>
  <si>
    <t>Asociacija ,,EEPA"</t>
  </si>
  <si>
    <t>Elektros ir elektroninės įrangos baterijų ir akumuliatorių</t>
  </si>
  <si>
    <t>2014 m. sausio 2 d. Nr. 26-03 (7.7) iki nutraukimo</t>
  </si>
  <si>
    <t>VšĮ ,,Elektronikos gamintojų ir importuotojų organizacija"</t>
  </si>
  <si>
    <t>UAB ,,Ekometa"</t>
  </si>
  <si>
    <t>2016-12-06</t>
  </si>
  <si>
    <t>216 m. gruodžio 6 d. Nr. 26-397(6.6) sutartis galioja vienerius metus su pratęsimu</t>
  </si>
  <si>
    <t>2016 m. gegužės 11 d. Nr. 26-186-(7.7) sutartis galioja vienerius metus su galimybe pratęsti</t>
  </si>
  <si>
    <t>Asociacija ,,EEPA", UAB ,,Ekometa"</t>
  </si>
  <si>
    <t>2017 m. rugpjūčio 4 d. Nr. 26-328-(7.7) sutartis galioja vienerius metus su galimybe pratęsti</t>
  </si>
  <si>
    <t>Asociacija ,,EEPA", UAB ,,Kaunakiemis"</t>
  </si>
  <si>
    <t>2018-06-25</t>
  </si>
  <si>
    <t>2018 m. birželio 25 d. Nr. 26-367-(7.7) sutartis galioja vienerius metus su galimybe pratęsti</t>
  </si>
  <si>
    <t>UAB ,,Diltrus" ir UAB ,,Utilsa"</t>
  </si>
  <si>
    <t>2016-03-02</t>
  </si>
  <si>
    <t>2016 m. kovo 2 d. Nr. 26-96-(7.7) sutartis galioja vienerius metus su galimybe pratęsti</t>
  </si>
  <si>
    <t>UAB "Atliekų tvarkymo centras", UAB "EMP recycling"</t>
  </si>
  <si>
    <t>Elekros ir ektroninės įrangos atliekos</t>
  </si>
  <si>
    <t>2014-01-13</t>
  </si>
  <si>
    <t>2014.01.14 (1+1)</t>
  </si>
  <si>
    <t>UAB Žalvaris, UAB Kuusakoski, uab Karavanas Lt, UAB Metrail, UAB Baltijos perdirbimas</t>
  </si>
  <si>
    <t>2014-01-21</t>
  </si>
  <si>
    <t>2014-01-22 (1+1)</t>
  </si>
  <si>
    <t>VšĮ Elektronikos gamintojų ir inportuotojų organizacija</t>
  </si>
  <si>
    <t>UAB Alytaus regiono atliekų tvarkymo centras</t>
  </si>
  <si>
    <t>2013-12-31, neterminuota</t>
  </si>
  <si>
    <t>Elektros ir elektroninė įranga, baterijos, akumuliatoriai</t>
  </si>
  <si>
    <t>2016-05-16</t>
  </si>
  <si>
    <t>2016-05-16, neterminuota</t>
  </si>
  <si>
    <t>UAB "EMP recycling"; UAB "Žalvaris"; UAB "Kuusakoski"; UAB "Karavanas LT"; UAB "Baltijos perdirbimas"; UAB "Utilisa"</t>
  </si>
  <si>
    <t>Elektros ir elektroninės įrangos bei baterijų ir akumuliatorių atliekos</t>
  </si>
  <si>
    <t>2016-05-23</t>
  </si>
  <si>
    <t>Sutartis pasirašyta 2016-05-30; Galioja iki 2019-12-31</t>
  </si>
  <si>
    <t>UAB "Atliekų tvarkymo centras"; UAB "EMP recycling"</t>
  </si>
  <si>
    <t>2013-10-09</t>
  </si>
  <si>
    <t>Sutartis pasirašyta 2013-11-21; Galioja iki 2019-12-31</t>
  </si>
  <si>
    <t>UAB „EMP recycling“ UAB „Žalvaris“ UAB „Kuusakoski“ UAB „Baltijos perdirbimas“ UAB „Karavanas LT“ UAB „Baltic metal“        UAB "Diltrus"  UAB "Utilsa"                  UAB "Kaunakiemis"</t>
  </si>
  <si>
    <t>2016-04-18</t>
  </si>
  <si>
    <t>2016-04-18 galioja 5 metus kiekvienais metais prątesiant</t>
  </si>
  <si>
    <t>VšĮ „Elektros gamintojų ir importuotojų organizacija“</t>
  </si>
  <si>
    <t>2013-08-18</t>
  </si>
  <si>
    <t>2013-08-08 sutartis neterminuota</t>
  </si>
  <si>
    <t>Elektronikos atliekų surinkimas</t>
  </si>
  <si>
    <t>2013-09-30 Nr. S-1177 (sutartis prasitęsia automatiškai, jei nei viena šalis nepareiškia kitaip)</t>
  </si>
  <si>
    <t>Apmokestinamųjų gaminių atliekos (padangos, vidaus degimo variklių tepalai, oro, kuro filtrai, hidrauliniai amortizatoriai), alyvos atliekos</t>
  </si>
  <si>
    <t>2017-10-06</t>
  </si>
  <si>
    <t>2017-10-06 Nr. S-969 (sutartis prasitęsia automatiškai, jei nei viena šalis nepareiškia kitaip)</t>
  </si>
  <si>
    <t>2016-06-02</t>
  </si>
  <si>
    <t>2016-06-02 Nr. S-723 (sutartis prasitęsia automatiškai, jei nei viena šalis nepareiškia kitaip)</t>
  </si>
  <si>
    <t>Gamintojų ir Importuotojų Asociacija</t>
  </si>
  <si>
    <t>Apmokestinamųjų gaminių atliekos; Pakuočių atliekos; Elektros ir elektroninės įrangos atliekos; Alyvų atliekos; Eksploatuoti netinkamos transporto priemonės.</t>
  </si>
  <si>
    <t>2010-02-03</t>
  </si>
  <si>
    <t>Sutartis pasirašyta 2010-02-03. Galioja iki 2010-12-31 bei visiško sutartinių įsipareigojimų įvykdymo. Jei likus 1 mėn. iki sutarties galiojimo pasibaigimo nė viena iš šalių nepraneša kitai šaliai apie sutarties nepratęsimą, sutarties galiojimas pratęsiamas kitiems metams. Tokių pratęsimų skaičius neribojamas.</t>
  </si>
  <si>
    <t>UAB „EMP recycling", UAB „Žalvaris“, UAB „Kuusakoski“, UAB „Karavanas LT“, UAB „Baltijos perdirbimas“, UAB „Diltrus“, UAB „Utilsa“, UAB „Kaunakiemis“</t>
  </si>
  <si>
    <t>2013-06-03</t>
  </si>
  <si>
    <t>Sutartis pasirašyta 2013-06-03. Galioja 1 metus. Pasibaigus sutarties galiojimui ir nei vienai šaliai nepareiškus kitaip, sutarties galiojimas pratęsiamas.</t>
  </si>
  <si>
    <t>UAB "Atliekų tvarkymo centras", UAB "EMP recycling" arba kitas diegėjo parinktas atliekų tvarkytojas</t>
  </si>
  <si>
    <t>2013-08-21</t>
  </si>
  <si>
    <t>Sutartis pasirašyta 2013-10-30. Galioja iki 2015-12-31 bei visiško sutartinių įsipareigojimų įvykdymo. Jei likus 1 mėn. iki sutarties galiojimo pasibaigimo nė viena iš šalių nepraneša kitai šaliai apie sutarties nepratęsimą, sutarties galiojimas pratęsiamas kitiems metams. Tokių pratęsimų skaičius neribojamas.</t>
  </si>
  <si>
    <t>UAB EMP recycling UAB Žalvaris UAB Karavanas LT UAB Utilsa UAB Baltic metal</t>
  </si>
  <si>
    <t>elektros ir elektroninės įrangos bei baterijų ir akumuliatorių atliekos</t>
  </si>
  <si>
    <t>2017-11-17</t>
  </si>
  <si>
    <t>2017- 12 22 - 2018 12 22</t>
  </si>
  <si>
    <t>VšĮ Žaliasis taškas</t>
  </si>
  <si>
    <t>UAB Eko krantas</t>
  </si>
  <si>
    <t>popieriaus ir kartono, stiklo, plastikinės, kombinuotos, medinės pakuotės</t>
  </si>
  <si>
    <t>2018-01-19</t>
  </si>
  <si>
    <t>2018 01 24 - 2018 12 31</t>
  </si>
  <si>
    <t>Antrinių žaliavų surinkimas</t>
  </si>
  <si>
    <t>2014-09-22</t>
  </si>
  <si>
    <t>Antrinių žaliavų surinikimas</t>
  </si>
  <si>
    <t>UAB "EMP recycling", UAB "Žalvaris", UAB "Kaunakiemis", UAB Karavanas LT", UAB "Utilsa"</t>
  </si>
  <si>
    <t>2018-09-12</t>
  </si>
  <si>
    <t>apmokestinamųjų gaminių, pakuočių, elektros ir elektroninės įrangos, alyvų atliekos, eksploatuoti netinkamo transporto priemonės</t>
  </si>
  <si>
    <t>2015-06-05 iki 2017-12-31</t>
  </si>
  <si>
    <t>tekstilės atliekos</t>
  </si>
  <si>
    <t>2014-04-24 iki 2017-12-31</t>
  </si>
  <si>
    <t>juridinis asmuo (asmenys), kuriems asociacija "EEPA" pavedė vykdyti dalį ar visus įsipareigojimus</t>
  </si>
  <si>
    <t>apmokestinamųjų gaminių (nešiojamųjų baterijų), elektros ir elektroninės įrangos atliekos</t>
  </si>
  <si>
    <t>2016-06-08 iki 2017-12-31</t>
  </si>
  <si>
    <t>Asocijacija "EPA"</t>
  </si>
  <si>
    <t>Baterijos ir akumuliatoriai, dujošvytės ir kitos lempos, elektros ir elektroninė įranga</t>
  </si>
  <si>
    <t>2016-02-29</t>
  </si>
  <si>
    <t>2016-03-17, neterminuotai</t>
  </si>
  <si>
    <t>VšĮ "Elektronokos gamintojų ir importuotojų organizacija"</t>
  </si>
  <si>
    <t>2013-07-01, neterminuotai</t>
  </si>
  <si>
    <t>UAB "EMP recycling", UAB "Žalvaris", UAB "Baltic Metal", UAB "Karavanas LT"</t>
  </si>
  <si>
    <t>Elektros ir elektroninės įrangos</t>
  </si>
  <si>
    <t>2014-07-24</t>
  </si>
  <si>
    <t>2014-07-24. Galiojimo terminas - 1 metais su galimybe pratęsti</t>
  </si>
  <si>
    <t>2013-11-08</t>
  </si>
  <si>
    <t>2013-11-08. Galiojimo terminas - 1 metais su galimybe pratęsti</t>
  </si>
  <si>
    <t>Asociacija "Autogamintojų ir importuotojų asociacija"</t>
  </si>
  <si>
    <t>Akumuliatoriai, baterijos, padangos, tepalų filtrai, alyva.</t>
  </si>
  <si>
    <t>2017-11-10</t>
  </si>
  <si>
    <t>2017-11-10. Galioja iki tol, kol Šalys susitars dėl nutraukimo</t>
  </si>
  <si>
    <t>Asociacija "Gamintojų ir importuotojų asociacija"</t>
  </si>
  <si>
    <t>Baterijos, akumuliatoriai, filtrai, amortizatoriai, alyva</t>
  </si>
  <si>
    <t>2017-12-19</t>
  </si>
  <si>
    <t>2017-12-19. Galioja iki 2019-12-31</t>
  </si>
  <si>
    <t>2014-07-24. Galiojimo terminas - 1 metai su galimybe pratęsti</t>
  </si>
  <si>
    <t>VšĮ "Elektronikos gamintojų</t>
  </si>
  <si>
    <t>UAB "Atliekų tvarkymo centras", UA</t>
  </si>
  <si>
    <t>2013-11-08. Galiojimo terminas - 1 metai su galimybe pratęsti</t>
  </si>
  <si>
    <t>Pavojingos atliekos, pakuočių atliekos</t>
  </si>
  <si>
    <t>2011-06-05</t>
  </si>
  <si>
    <t>2011-07-07, galioja iki Sutarties pagrindu paslaugas pradės teikti Administratorius ir Organizacijos</t>
  </si>
  <si>
    <t>VšĮ ,,Gamtos ateitis"</t>
  </si>
  <si>
    <t>Pakuočių atliekos</t>
  </si>
  <si>
    <t>UAB ,,EMP recycling"</t>
  </si>
  <si>
    <t>Elektros ir elektroninės įrangos atliekos, apmokestinamųjų gaminių (nešiojamų baterijų) atliekos</t>
  </si>
  <si>
    <t>2018-12-21</t>
  </si>
  <si>
    <t>2018-12-21, galioja iki 2019-12-21</t>
  </si>
  <si>
    <t>UAB ,,Žalvaris"</t>
  </si>
  <si>
    <t>Elektros ir elektroninės įrangos atliekos, apmokestinamųjų gaminių (nešiojamų baterijų atliekos)</t>
  </si>
  <si>
    <t>UAB ,,Karavanas LT"</t>
  </si>
  <si>
    <t>Apmokestinamųjų gaminių (nešiojamų baterijų) atliekos, elektros ir elektroninės įrangos atliekos</t>
  </si>
  <si>
    <t>UAB ,,Kaunakiemis"</t>
  </si>
  <si>
    <t>VšĮ Elektronikos gamintojų ir importuotojų asociacija</t>
  </si>
  <si>
    <t>UAB "EMP recycling"; UAB "Žalvaris"; UAB "Kuusakoski"; UAN "Karavanas LT"; UAB "Metrail"</t>
  </si>
  <si>
    <t>2014-01-24</t>
  </si>
  <si>
    <t>2014 m. sausio 27 d. Nr. 22-173</t>
  </si>
  <si>
    <t>UAB "Atliekų tvarkymo centras", "EMP recycling"</t>
  </si>
  <si>
    <t>2013-06-21</t>
  </si>
  <si>
    <t>2013 m. liepos 12 d. Nr. 22-859</t>
  </si>
  <si>
    <t>Apmokestinamųjų gaminių ir alyvų atliekos</t>
  </si>
  <si>
    <t>2017-08-07</t>
  </si>
  <si>
    <t>2017 m rugpjūčio 17 d. Nr.22-1402</t>
  </si>
  <si>
    <t>UAB "Kaunakiemis"</t>
  </si>
  <si>
    <t>Elektros  ir elektroninės įrangos bei baterijų ir akumuliatorių atliekos</t>
  </si>
  <si>
    <t>2017-10-20</t>
  </si>
  <si>
    <t>2017 m. lapkričio 7 d. Nr. 22-1902, papildomas susitarimas 2018 m. birželio 6 d. Nr. 22-1230</t>
  </si>
  <si>
    <t>2017 m. lapkričio 7 d. Nr. 22-1902</t>
  </si>
  <si>
    <t>UAB "EMP recycling"</t>
  </si>
  <si>
    <t>Asdociacija "EEPA"</t>
  </si>
  <si>
    <t>UAB "Karavanas LT"</t>
  </si>
  <si>
    <t>Elektros ir elektronikos bei baterijų ir akumuliatorių atliekos</t>
  </si>
  <si>
    <t>2014-01-21. Pratęsimų skaičius neterminuotas</t>
  </si>
  <si>
    <t>Všį „Elektronikos gamintojų ir importuotojų organizacija“</t>
  </si>
  <si>
    <t>UAB „Atliekų tvarkymo centras“, UAB „EMP recysling“</t>
  </si>
  <si>
    <t>Gaminių ir pakuočių, buityje susidarančios EEĮ ir pavojingos atliekos</t>
  </si>
  <si>
    <t>2013-06-26, neterminuota</t>
  </si>
  <si>
    <t>Asociacijos EEPA pasirinkti operatoriai</t>
  </si>
  <si>
    <t>EEĮ, pavojingos atliekos</t>
  </si>
  <si>
    <t>2013-07-03</t>
  </si>
  <si>
    <t>2013-07-15, neterminuota</t>
  </si>
  <si>
    <t>UAB „Atliekų tvarkymo centras“, UAB „EMP recycling“</t>
  </si>
  <si>
    <t>2013-09-25</t>
  </si>
  <si>
    <t>2013-09-27</t>
  </si>
  <si>
    <t>Elektros ir elektroninės įrangos bei baterijų ir akumuliatorių gamintojų ir importuotojų asociacija „EEPA“</t>
  </si>
  <si>
    <t>UAB ,,EMP recycling“, UAB ,,Žalvaris“, UAB "Karavanas LT", UAB "Kaunakiemis"</t>
  </si>
  <si>
    <t>2014-01-23</t>
  </si>
  <si>
    <t>2014-01-27</t>
  </si>
  <si>
    <t>Asociacioja "EEPA"</t>
  </si>
  <si>
    <t>2016-02-01</t>
  </si>
  <si>
    <t>2016-02-01 su kasmetiniais pratęsimais</t>
  </si>
  <si>
    <t>VšĮ "Elekronikos gamintojų ir importuotojų organizacija"</t>
  </si>
  <si>
    <t>Elektros ir elektroninės įrangos  atliekos</t>
  </si>
  <si>
    <t>2013-10-02</t>
  </si>
  <si>
    <t>2013-10-02 su kasmetiniais pratęsimais</t>
  </si>
  <si>
    <t>2016-01-15</t>
  </si>
  <si>
    <t>2016-01-15 su kasmetiniais pratęsimais</t>
  </si>
  <si>
    <t>nuo 2013 m.spalio 2d. ir galioja su kasmetiniais pratęsimais.</t>
  </si>
  <si>
    <t>2016-01-14</t>
  </si>
  <si>
    <t>nuo 2016 m.sausio 14 d. su kasmetinias pratęsimais.</t>
  </si>
  <si>
    <t>nuo 2013 m.spalio 2d. su kasmetinias pratęsimais.</t>
  </si>
  <si>
    <t>nuo 2013 m.spalio 2d.  Su kasmetinias pratęsimais.</t>
  </si>
  <si>
    <t>2016-02-19</t>
  </si>
  <si>
    <t>nuo 2016 m. vasario 19 d. ir galioja iki 2018 m. gruodžio 31 d.</t>
  </si>
  <si>
    <t>2016-03-22</t>
  </si>
  <si>
    <t>nuo 2016 m.kovo 22 d. ir galioja iki 2018 m. gruodžio 31 d. Sutartis su galimybe pratęsti vieneriems metams.</t>
  </si>
  <si>
    <t>nuo 2013 m.spalio 2d. ir galioja iki 2015 m. gruodžio 31 d. Sutartis su galimybe pratęsti.</t>
  </si>
  <si>
    <t>Buityje susidarančių elektros ir elektronikos įrangos atliekų surinkimas</t>
  </si>
  <si>
    <t>2013-10-28</t>
  </si>
  <si>
    <t>nuo 2013 m.spalio 28 d. su kasmetiniais pratesimais</t>
  </si>
  <si>
    <t>2014-07-06</t>
  </si>
  <si>
    <t>nuo 2014 m. liepos 6 d. su kasmetiniais pratęsimais</t>
  </si>
  <si>
    <t>2015-12-31</t>
  </si>
  <si>
    <t>nuo 2015m. gruodžio 31 d. ir su kasmetiniais pratęsimais</t>
  </si>
  <si>
    <t>nuo 2013 m.spalio 2d. su kasmetinais pratęsimais.</t>
  </si>
  <si>
    <t>UAB "EMP recycling", UAB "Žalvaris", UAB "Kuusakoski", UAB "Karavans LT", UAB "Baltijos perdirbimas", UAB "Diltrus", UAB "Utilsa"</t>
  </si>
  <si>
    <t>Baterijos ir akumuliatoriai, dienos šviesos lempos, nebenaudojama elektros ir elektroninė įranga</t>
  </si>
  <si>
    <t>2016-01-15 iki sutartinių įsipareigojimų įvykdymo</t>
  </si>
  <si>
    <t>UAB "Ekstara"</t>
  </si>
  <si>
    <t>2013-10-29</t>
  </si>
  <si>
    <t>2013-10-30 iki sutartinių įsipareigojimų įvykdymo</t>
  </si>
  <si>
    <t>EEĮ, baterijos ir akumuliatoriai, liuminiscencinės lempos</t>
  </si>
  <si>
    <t>2013-09-10</t>
  </si>
  <si>
    <t>2013-09-10 iki 2017-12-31</t>
  </si>
  <si>
    <t>Baterijos ir akumuliatoriai, dienos šviesos lempos, nebenaudojama ekltros ir elektroninė įranga</t>
  </si>
  <si>
    <t>Sutarties pasirašymo data 2016-01-15. Galiojimo terminas iki sutartinių įsipareigojimų įvykdymo</t>
  </si>
  <si>
    <t>EEĮ, baterijos ir akumuliatoriai, liminescensinės lempos</t>
  </si>
  <si>
    <t>Sutarties pasirašymo data 2013-09-10. Galiojimo terminas 2017-12-31</t>
  </si>
  <si>
    <t>Sutarties pasirašymo data 2013-10-30. Galiojimo terminas iki sutartinių įsipareigojimų įvykdymo</t>
  </si>
  <si>
    <t>Sutarties pasirašymo data 2013-10-30 Galiojimo terminas iki sutartinių įsipareigojimų įvykdymo</t>
  </si>
  <si>
    <t>UAB Atliekų tvarkymo centras"; UAB "EMP recycling"</t>
  </si>
  <si>
    <t>Sutarties pasirašymo data 2013-09-10 Galiojimo terminas 2017-12-31</t>
  </si>
  <si>
    <t>UAB "EMPrecycling"; UAB"Žalvaris"; UAB "Karavans LT"; UAB "Baltijos perdirbimas"; UAB "Diltrus"; UAB "Utilsa"</t>
  </si>
  <si>
    <t>Sutarties pasirašymo data 2016-01-15 Galiojimo terminas iki sutartinių įsipareigojimų įvykdymo</t>
  </si>
  <si>
    <t>Acociacija ,,EEPA"</t>
  </si>
  <si>
    <t>2017-09-27 – neribota</t>
  </si>
  <si>
    <t>2013-07-05 – neribota</t>
  </si>
  <si>
    <t>UAB „EMP recycling“, UAB „Žalvaris“, UAB „Kuusakoski“, UAB „Karavanas LT“, UAB „Baltijos perdirbimas“</t>
  </si>
  <si>
    <t>2014-05-29 – neribota</t>
  </si>
  <si>
    <t>UAB „Ekstara“</t>
  </si>
  <si>
    <t>2013-07-16</t>
  </si>
  <si>
    <t>2013.07.16 iki 2018-07-16</t>
  </si>
  <si>
    <t>UAB „Atliekų tvarkymo centras“,                          UAB „EMP recycling“</t>
  </si>
  <si>
    <t>2013-07-05 neribota</t>
  </si>
  <si>
    <t>UAB „Atliekų tvarkymo centras“</t>
  </si>
  <si>
    <t>2011-10-24 neribota</t>
  </si>
  <si>
    <t>2011-12-01</t>
  </si>
  <si>
    <t>2011-12-01 iki 2014-12-01</t>
  </si>
  <si>
    <t>UAB „Baltic filter“, UAB „Auviras“, UAB „Autojuta“, Jiezno UAB „Juta“</t>
  </si>
  <si>
    <t>2018-01-10 galioja iki 2019-01-10. Pratęsimų skaičius neribojamas.</t>
  </si>
  <si>
    <t>UAB "EMP recycling", UAB "Žalvaris", UAB "Kuusakoski", UAB "Karavanas LT", UAB "Baltijos perdirbimas", UAB "Diltrus", UAB "Utilsa"</t>
  </si>
  <si>
    <t>2016-06-07, galioja iki 2016-12-31. Pratęsimų skaičius neribojamas.</t>
  </si>
  <si>
    <t>UAB "EMP recycling", UAB "Atliekų tvarkymo centras"</t>
  </si>
  <si>
    <t>2013-07-05, vieneri metai. Pratęsimų skaičius neribojamas.</t>
  </si>
  <si>
    <t>UAB "Ecoservice", UAB "Atliekų tvarkymo centras"</t>
  </si>
  <si>
    <t>gaminių ir pakuočių atliekos, elektros ir elektroninės įrangos atliekos, alyvų atliekos, eksploatuoti netinkamos transporto priemonės</t>
  </si>
  <si>
    <t>2012-02-03, vieneri metai. Pratęsimų skaičius neribojamas.</t>
  </si>
  <si>
    <t>Elektronikos platintojų asociacija „EEPA“</t>
  </si>
  <si>
    <t>UAB „Diltrus“, UAB „Utilsa</t>
  </si>
  <si>
    <t>Elektros ir elektroninės įrangos atliekų surinkimas</t>
  </si>
  <si>
    <t>2016-01-05</t>
  </si>
  <si>
    <t>Pasirašymo data 2016-02-02 Galiojimo terminas  - sutarties galiojimas pratęsiamas vienerius metus, tokių skaičius neribojamas</t>
  </si>
  <si>
    <t>UAB Žalvaris,                          EMP Recycling,                          UAB „Kuusakoski“,            UAB „Karavanas“,             UAB„Baltijos perdirbimas“  UAB „Diltrus“                      UAB „Utilsa“</t>
  </si>
  <si>
    <t>Elektros ir elektroninės įrangos bei baterijų ir akumuliatorių atliekų surinkimas</t>
  </si>
  <si>
    <t>2016-10-04</t>
  </si>
  <si>
    <t>Pasirašyta 2016.04.14, galioja neterminuotai</t>
  </si>
  <si>
    <t>UAB „EMP recycling“,            UAB „Atliekų tvarkymo centras“</t>
  </si>
  <si>
    <t>2013-07-19</t>
  </si>
  <si>
    <t>Pasirašyta 2013 m. liepos 19 d. galioja neterminuotai</t>
  </si>
  <si>
    <t>UAB  „Ecoservice“                 UAB „Atliekų tvarkymo centras“</t>
  </si>
  <si>
    <t>Apmokestinamųjų gaminių atliekos, pakuočių atliekos, elektros ir elektroninės įrangos atliekos, alyvų  atliekos,eksploatuoti netinkamos transporto priemonės</t>
  </si>
  <si>
    <t>2012-10-04</t>
  </si>
  <si>
    <t>Pasirašyta 2012.01.24 ir galioja neterminuotai</t>
  </si>
  <si>
    <t>Nenaudojama elektros, elektroninė įranga, apmokestinamųjų gaminių (nešiojamų baterijų, akumuliatorių) atliekos</t>
  </si>
  <si>
    <t>2017-10-31, neterminuota</t>
  </si>
  <si>
    <t>Apmokestinamųjų gaminių atliekos (akumuliatoriai, baterijos, padangos, tepalų filtrai), alyvų atliekos</t>
  </si>
  <si>
    <t>Nebenaudojama elektros ir elektroninė įranga</t>
  </si>
  <si>
    <t>2013-11-25</t>
  </si>
  <si>
    <t>2013-11-29, neterminuota</t>
  </si>
  <si>
    <t>UAB "Karavanas LT", UAB "Baltic metal"</t>
  </si>
  <si>
    <t>Pavojingos atliekos, elektros ir elektroninės atliekos</t>
  </si>
  <si>
    <t>2017-02-23</t>
  </si>
  <si>
    <t>2011-10-20</t>
  </si>
  <si>
    <t>VšĮ "Elektronikos gamintojų ir importuotojų organizacija", asociacija "EEPA"</t>
  </si>
  <si>
    <t>UAB "EMP recycling", UAB "Karavanas LT", UAB "Žalvaris"</t>
  </si>
  <si>
    <t>2013-12-09. Galioja iki 2018-12-31</t>
  </si>
  <si>
    <t>UAB "EMP recycling"; UAB "Žalvaris"; UAB "Kuusakoski"; UAB "Karavanas LT"; UAB "Baltijos perdirbimas"</t>
  </si>
  <si>
    <t>2014-12-31</t>
  </si>
  <si>
    <t>VšĮ ,,Žaliasis taškas"</t>
  </si>
  <si>
    <t>UAB ,,Ekobazė"</t>
  </si>
  <si>
    <t>2017-11-29</t>
  </si>
  <si>
    <t>UAB "Atliekų tvarkymo centras"; UAB "EMP recycling"; UAB ,,Atliekų tvarkymas"</t>
  </si>
  <si>
    <t>2014-01-31</t>
  </si>
  <si>
    <t>UAB „EMP recycling“, UAB „Atliekų tvarkymo centras“</t>
  </si>
  <si>
    <t>Elektros ir elektroninės įrangos atliekos, apmokestinamųjų gaminių atliekos, pakuočių atliekos, alyvų atliekos, eksploatuoti netinkamos transporto priemonės</t>
  </si>
  <si>
    <t>2013-08-07</t>
  </si>
  <si>
    <t>2013 m. birželio 28 d., neterminuota</t>
  </si>
  <si>
    <t>UAB „Ecoserice“, UAB „Atliekų tvarkymo centras“</t>
  </si>
  <si>
    <t>2011-08-07</t>
  </si>
  <si>
    <t>2011 m. liepos 7 d., galioja - neterminuota</t>
  </si>
  <si>
    <t>UAB „Žalvaris“, UAB „Kuusakoski“, UAB „Karavanas LT“, UAB „EMP Recycling“, UAB ,,Baltijos perdirbimas“ ir UAB „Diltrus“</t>
  </si>
  <si>
    <t>elektros ir elektronikos įrangos  ir baterijų bei akumuliatorių atliekos</t>
  </si>
  <si>
    <t>2016-03-03 iki 2018-12-31</t>
  </si>
  <si>
    <t>elektros ir elektronikos įrangos atliekos</t>
  </si>
  <si>
    <t>2013-07-18</t>
  </si>
  <si>
    <t>2013-07-24 iki 2015-12-31 pratęsta iki 2018-12-31</t>
  </si>
  <si>
    <t>2015-06-16   neterminuota</t>
  </si>
  <si>
    <t>VšĮ Pakuočių tvarkymo centras</t>
  </si>
  <si>
    <t>2013-04-24 neterminuota</t>
  </si>
  <si>
    <t>Elektrėnų savivaldybė</t>
  </si>
  <si>
    <t>2012-04-25 neterminuota</t>
  </si>
  <si>
    <t>2012-09-05</t>
  </si>
  <si>
    <t>2012-09-05 neterminuota</t>
  </si>
  <si>
    <t>alyvų atliekos, apmokestinamų gaminių atliekos, pakuočių atliekos</t>
  </si>
  <si>
    <t>2011-11-11</t>
  </si>
  <si>
    <t>VŠĮ Elektronikos gamintojų ir inportuotojų organizacija</t>
  </si>
  <si>
    <t>UAB Atliekų tvarkymo centras, UAB EMP recycling</t>
  </si>
  <si>
    <t>Elektronikos platintojų asociacija EEPA</t>
  </si>
  <si>
    <t>UAB EEPA recycling, UAB Žalvaris, UAB Kuusakoski, UAB Karavanas, UAB Baltijos perdirbimas</t>
  </si>
  <si>
    <t>EEĮ, baterijos ir akumuliatorių atliekos</t>
  </si>
  <si>
    <t>2014-06-30</t>
  </si>
  <si>
    <t>2014-08-19</t>
  </si>
  <si>
    <t>Automobilinių detalių (plastiko, stiklo, gumos) atliekos</t>
  </si>
  <si>
    <t>2017-07-04</t>
  </si>
  <si>
    <t>2017-07-20 /3 metai</t>
  </si>
  <si>
    <t>Baldų atliekos</t>
  </si>
  <si>
    <t>2017-07-03</t>
  </si>
  <si>
    <t>2017-07-13/3metai</t>
  </si>
  <si>
    <t>UAB"RTS Baltic"</t>
  </si>
  <si>
    <t>Statybos griovimo atliekos</t>
  </si>
  <si>
    <t>2018-03-07</t>
  </si>
  <si>
    <t>2018-03-28/1metai</t>
  </si>
  <si>
    <t>VšĮ "Elektros gamintojų ir importuotojų organizacija"</t>
  </si>
  <si>
    <t>2013-06-04</t>
  </si>
  <si>
    <t>2013-06-28-2017-12-31 su pratęsimu</t>
  </si>
  <si>
    <t>Asbestinio šiferio atliekos</t>
  </si>
  <si>
    <t>2017-07-06</t>
  </si>
  <si>
    <t>2017-07-20/3 metai</t>
  </si>
  <si>
    <t>UAB "Švykai"</t>
  </si>
  <si>
    <t>2018-08-09</t>
  </si>
  <si>
    <t>2018-08-29/1metai</t>
  </si>
  <si>
    <t>2017-05-18</t>
  </si>
  <si>
    <t>2017-06-28/3 metai</t>
  </si>
  <si>
    <t>Alyvų atliekos, netinkamos naudoti transporto priemonės, apmokestinamųjų gaminių atliekos</t>
  </si>
  <si>
    <t>2009-11-20</t>
  </si>
  <si>
    <t>2009-12-02/sutartis pratęsiama kiekvienais metais</t>
  </si>
  <si>
    <t>2016-04-27</t>
  </si>
  <si>
    <t>Elektronikos platintojų asociacija ,,EEPA"</t>
  </si>
  <si>
    <t>UAB ,,EMP Recycling", UAB ,,Žalvaris", UAB  ,,Kuusakoski , UAB ,,Karavanas LT", UAB ,,Baltijos perdirbimas", UAB ,,Utilsa"</t>
  </si>
  <si>
    <t>Elektros ir elektroninės įrangos atliekos bei baterijų ir akumuliatorių atliekos</t>
  </si>
  <si>
    <t>2016-05-27</t>
  </si>
  <si>
    <t>2016-04-19 sutartis Nr. 20-234. Sutartis galioja iki 2018-12-31</t>
  </si>
  <si>
    <t>UAB ,,EMP Recycling", UAB ,,Atliekų tvarkymo centras"</t>
  </si>
  <si>
    <t>2013-05-27</t>
  </si>
  <si>
    <t>2013-08-21 sutartis Nr. 20-572. Sutartis galioja iki 2018-12-31</t>
  </si>
  <si>
    <t>UAB "Nemėžio komunalininkas"</t>
  </si>
  <si>
    <t>Didelio gabarito ir pavojingų buityje susidarančių atliekų</t>
  </si>
  <si>
    <t>2016-09-07 d. iki 20xx-xx-xx</t>
  </si>
  <si>
    <t>Asociacija ,,EEPA”</t>
  </si>
  <si>
    <t>Elektros ir elektroninės įrangos bei baterijų ir akumuliatorių atliekų</t>
  </si>
  <si>
    <t>2016-10-26 iki 2019-10-25</t>
  </si>
  <si>
    <t>2013-07-22 iki  2019-12-31</t>
  </si>
  <si>
    <t>Vilniaus miesto savivaldybės aplinkos apsaugos rėmimo specialioji 11 programa</t>
  </si>
  <si>
    <t xml:space="preserve">UAB „VSA Vilnius” </t>
  </si>
  <si>
    <t>Vilniaus miesto savivaldybės aplinkos apsaugos rėmimo specialioji 14 programa</t>
  </si>
  <si>
    <t xml:space="preserve">UAB „Mano aplinka” </t>
  </si>
  <si>
    <t>UAB „Mano aplinka”</t>
  </si>
  <si>
    <t>UAB "Mano aplinka"</t>
  </si>
  <si>
    <t>UAB "Stebulė"</t>
  </si>
  <si>
    <t>Antrinių žaliavų konteinerių aikštelės garažų bendrijose, vnt.</t>
  </si>
  <si>
    <t>Laikinas laikymas paruoštų deginimui komunalinių atliekų, t</t>
  </si>
  <si>
    <t>Laikinas laikymas paruoštų deginimui komunalinių atliekų, %</t>
  </si>
  <si>
    <t>Nebuvo</t>
  </si>
  <si>
    <t>Vytauto Didžiojo g. 136, Kaišiadorių r.</t>
  </si>
  <si>
    <t>Darbininkų g. 19, Jonavos r.</t>
  </si>
  <si>
    <t>Pagal Valstybinį atliekų tvarkymo planą:</t>
  </si>
  <si>
    <r>
      <t xml:space="preserve">246.2.1. įrengti didžiųjų miestų savivaldybių (Alytaus, Kauno, Klaipėdos, Marijampolės, Panevėžio, Šiaulių, Vilniaus) gyvenamuosiuose daugiabučių namų rajonuose ne mažiau kaip po vieną antrinių žaliavų surinkimo konteinerių aikštelę </t>
    </r>
    <r>
      <rPr>
        <b/>
        <sz val="11"/>
        <color theme="1"/>
        <rFont val="Calibri"/>
        <family val="2"/>
        <charset val="186"/>
      </rPr>
      <t>600</t>
    </r>
    <r>
      <rPr>
        <sz val="11"/>
        <color theme="1"/>
        <rFont val="Calibri"/>
        <family val="2"/>
        <charset val="186"/>
      </rPr>
      <t xml:space="preserve"> gyventojų šalia mišrių komunalinių atliekų konteinerių ar kitose gyventojams patogiose, estetiškai įrengtose ir visuomenės sveikatos saugos reikalavimus atitinkančiose vietose;</t>
    </r>
  </si>
  <si>
    <r>
      <t xml:space="preserve">246.2.2. įrengti kitų Plano 246.2.1 papunktyje nenurodytų savivaldybių gyvenamuosiuose daugiabučių namų rajonuose ne mažiau kaip po vieną antrinių žaliavų surinkimo konteinerių aikštelę </t>
    </r>
    <r>
      <rPr>
        <b/>
        <sz val="11"/>
        <color theme="1"/>
        <rFont val="Calibri"/>
        <family val="2"/>
        <charset val="186"/>
      </rPr>
      <t>800</t>
    </r>
    <r>
      <rPr>
        <sz val="11"/>
        <color theme="1"/>
        <rFont val="Calibri"/>
        <family val="2"/>
        <charset val="186"/>
      </rPr>
      <t xml:space="preserve"> gyventojų šalia mišrių komunalinių atliekų konteinerių ar kitose gyventojams patogiose, estetiškai įrengtose ir visuomenės sveikatos saugos reikalavimus atitinkančiose vietose;</t>
    </r>
  </si>
  <si>
    <t>2017-12-12</t>
  </si>
  <si>
    <t>2023-12-12</t>
  </si>
  <si>
    <t xml:space="preserve"> -</t>
  </si>
  <si>
    <t xml:space="preserve"> - </t>
  </si>
  <si>
    <t>UAB „Atliekų tvarkymo tarnyba“</t>
  </si>
  <si>
    <t>UAB „Ecoservice“</t>
  </si>
  <si>
    <t>UAB "Žalvaris"                 UAB "Karavanas LT"                UAB "EMP recycling"                UAB "Baltic metal"</t>
  </si>
  <si>
    <t>2013-05-16</t>
  </si>
  <si>
    <t>2020-12-30</t>
  </si>
  <si>
    <t>UAB "Žalvaris"               UAB "Karavanas LT"            UAB "EMP recycling"     UAB "Kuusakoski"         UAB "Atliekų tvarkymo centras"</t>
  </si>
  <si>
    <t>Elektros ir elektroninės įrangos atliekos, visuomenės informavimo ir švietimo sistema</t>
  </si>
  <si>
    <t>UAB "Klaipdėdos reginoo atliekų tvarkymo centras", VšĮ "Mes Darom"</t>
  </si>
  <si>
    <t>Pilaitės pr. 50, LT-06203 Vilnius</t>
  </si>
  <si>
    <t>Liepkalnio g. 113B, LT-02121 Vilnius</t>
  </si>
  <si>
    <t>V.A. Graičiūno g. 36C, LT-02241 Vilnius</t>
  </si>
  <si>
    <t>Pramonės g. 209S, LT-1115 Vilnius</t>
  </si>
  <si>
    <t>Dvarčionių g. 4B, LT-10234 Vilnius</t>
  </si>
  <si>
    <t>Pumpėnų g. 10, LT-05268 Vilnius</t>
  </si>
  <si>
    <t>J.Kazlausko g. 1A, LT-08314 Vilnius</t>
  </si>
  <si>
    <t>Pirklių g. 32, LT-02310 Vilnius</t>
  </si>
  <si>
    <t>Sausupio g. 9, LT-02301 Vilnius</t>
  </si>
  <si>
    <t>Bulvikio g. 22, LT-08456 Vilnius</t>
  </si>
  <si>
    <t>Noragiškių g. 65, LT-08410 Vilnius</t>
  </si>
  <si>
    <t>5 m. su teise pratęsti 2 kartus po 12 mėn.</t>
  </si>
  <si>
    <t>n.d.</t>
  </si>
  <si>
    <t>UAB "EMP recycling", UAB "Žalvaris", UAB "Kuusakoski", UAB "Karavanas LT", UAB "Baltijos perdirbimas", UAB "Baltic metal", UAB "Feralita"</t>
  </si>
  <si>
    <t>švino akumuliatoriai, nikelio-kadmio akumuliatoriai, gyvsidabrio baterijos, šarminės baterijos, kitos baterijos, dienos šviesos lempos ir kitos atliekos, kuriose yra gyvsidabrio, nebenaudojama įranga, kurioje yra chorfluorangliavandenilių, nebenaudojama elektros ir elektroninė įranga</t>
  </si>
  <si>
    <t>2015-10-29 sutartis Nr. A62-102/15(3.10.21-AD4), galiojo iki 2016-07 01, pratęsta 1) 2016-06-30 susitarimu Nr. A62-34/16(3.10.21-TD2), 2) 2017-06-30 susitarimu Nr. A62-68/18(3.10.21-TD2), 3) 2018-06-14 susitarimu Nr. A62-58/18(3.10.21-TD2). Galiojo iki 2019-07-01</t>
  </si>
  <si>
    <t>dienos šviesos lempos ir kitos atliekos, kuriose yra gyvsidabrio, nebenaudojama įranga, kurioje yra chorfluorangliavandenilių, hidrofluorangliavandenilių, grynojo asbesto, pavojingos sudedamosios dalys, išimtos iš nebenaudojamos įrengos, nebenaudojama elektros ir elektroninė įranga</t>
  </si>
  <si>
    <t>2014-01-02 sutartis Nr. A72-33/14(3.1.36-AP), galiojo iki 2015-08-06. Pratęsta 1) 2015-08-27 susitarimu Nr. 2015-08-27 susitarimu Nr. A72-1003/15(3.1.36-AD4), 2) 2015-12-22 susitarimu Nr. A72-1569/15(3.1.36-TD2), 3) 2016-06-06 susitarimu Nr. A72-948/16(3.1.36-TD2). Galiojo iki 2018-07-01.</t>
  </si>
  <si>
    <t>Iš viso visuose regionuose:</t>
  </si>
  <si>
    <t>UAB ,,Ekonovus“</t>
  </si>
  <si>
    <t>Pramonės g. 3, Prienai</t>
  </si>
  <si>
    <t>Povų g., Juodaviškių k., Jiezno sen.</t>
  </si>
  <si>
    <t>Kauno g. 34A, Veiveriai</t>
  </si>
  <si>
    <t>Klevų g. 52, Gerulių k., Balbieriškio sen.</t>
  </si>
  <si>
    <t>Atliekų tvarkymo programos ir Savivaldybės biudžeto lėšos</t>
  </si>
  <si>
    <t>LAAIF                                                                                              Aplinkos projektų valdymo agentūra</t>
  </si>
  <si>
    <t>UAB „Ekonovus“, UAB KRATC</t>
  </si>
  <si>
    <t>UAB „Ekonovus“, UAB "Klaipdėdos reginoo atliekų tvarkymo centras", VšĮ "Mes Darom"</t>
  </si>
  <si>
    <t>J. Basanavičiaus g. 97A, Kėdainių r.</t>
  </si>
  <si>
    <t>Saulėtekio g. 23, Birštono vs., Birštono sav.</t>
  </si>
  <si>
    <t>Gardino g. 100, Druskininkų sav.</t>
  </si>
  <si>
    <t>Gardino g. 102, Druskininkų sav.</t>
  </si>
  <si>
    <t>Geležinkelio g. 65A, Varėnos m.</t>
  </si>
  <si>
    <t>Juozapavos k., Vandžiogalos sen.</t>
  </si>
  <si>
    <t xml:space="preserve">Zabieliškio k., Pelėdnagių sen.,
Kėdainių r. </t>
  </si>
  <si>
    <t>Andrušaičių k.</t>
  </si>
  <si>
    <t>Geležinkelio pylimo g. 6, Gargždai</t>
  </si>
  <si>
    <t>Jurgučio g. 13, Joskaudų k., Kretingos r.</t>
  </si>
  <si>
    <t>Nidos-Smiltynės pl. 12, Neringa</t>
  </si>
  <si>
    <t>Piliakalnio g. 20, Puodkalių k., Skuodo r.</t>
  </si>
  <si>
    <t>Šyšos g. 1A, Rumšų k., Šilutės r.</t>
  </si>
  <si>
    <t>Šilo g. 25, Kušliškių k., Kalvarija</t>
  </si>
  <si>
    <t xml:space="preserve">Eglinčiškės k., Kazlų Rūdos sav. </t>
  </si>
  <si>
    <t>M. Valančiaus g. 17a, Kazlų Rūdos sav.</t>
  </si>
  <si>
    <t>Vokiečių g. 10, Marijampolės sav.</t>
  </si>
  <si>
    <t>Naikių k. 2, Šakių r.</t>
  </si>
  <si>
    <t>Sodų g. 15, Šakių r.</t>
  </si>
  <si>
    <t>Šiaurės g. 46, Vilkaviškio r.</t>
  </si>
  <si>
    <t>Kybartų g. 1F., Kudirkos Naumiestis, Šakių r.</t>
  </si>
  <si>
    <t xml:space="preserve">Nemuno g. 1A, Skaistakaimis, Gelgaudiškio sen., Šakių r. </t>
  </si>
  <si>
    <t>Technikos g. 6I, Kupiškio r.</t>
  </si>
  <si>
    <t xml:space="preserve">Didžiagrašių k., Kupiškio r. </t>
  </si>
  <si>
    <t>Dvarininkų k., Panevėžio r.</t>
  </si>
  <si>
    <t>Mūšos g. 12B, Pasvalio r.</t>
  </si>
  <si>
    <t>Vytauto g. 52A, Joniškėlis, Pasvalio r.</t>
  </si>
  <si>
    <t>Donelaičio g. 16, Rokiškio r.</t>
  </si>
  <si>
    <t>Pandėlio vs. 5, Pandėlio sen., Rokiškio r.</t>
  </si>
  <si>
    <t>Ruzgų k., Juodupės sen., Rokiškio r.</t>
  </si>
  <si>
    <t>Plento g. 4, Bariūnų k., Saugėlaukio sen., Joniškio r.</t>
  </si>
  <si>
    <t xml:space="preserve">Raseinių g. 70A, Kelmės r. </t>
  </si>
  <si>
    <t>Aleknaičių k., Lygumų sen., Pakruojo r.</t>
  </si>
  <si>
    <t>Bertužių k., Šiaulių g. 24, Šiaulių r. (šalia uždaryto Kairių sąvartyno)</t>
  </si>
  <si>
    <t>Statybininkų g. 4E, Jurbarkao r.</t>
  </si>
  <si>
    <t xml:space="preserve">Kalnėnų g. 3, Kalnėnų k., Jurbarko r. </t>
  </si>
  <si>
    <t>Paberžių g. 14A, Tauragės r.</t>
  </si>
  <si>
    <t>Kaupių k. 4 , Žygaičių sen., Tauragės r.</t>
  </si>
  <si>
    <t>Algirdo g. 40, Mažeikių r.</t>
  </si>
  <si>
    <t>Dargių k., Mažeikių r.</t>
  </si>
  <si>
    <t>Prancūzų kelias 8, Jėrubaičių k., Plungės r. (prie Telšių regioninio nepavojingų atliekų sąvartyno)</t>
  </si>
  <si>
    <t>Gaudikaičių k., Telšių r.</t>
  </si>
  <si>
    <t>Šeimyniškių k. 18, Anykščių r.</t>
  </si>
  <si>
    <t>Vairuotojų g. 18, Anykščių r.</t>
  </si>
  <si>
    <t>Agarinio g. 15, Ignalinos r.</t>
  </si>
  <si>
    <t>Švenčionių g. 31, Ignalinos r.</t>
  </si>
  <si>
    <t>Vilniaus g. 104, Molėtų r.</t>
  </si>
  <si>
    <t xml:space="preserve">Ažušilių vs, Luokesos sen. Molėtų r. </t>
  </si>
  <si>
    <t>Vidugirių k. 3, Vievio sen., Elektrėnai</t>
  </si>
  <si>
    <t>Elektrinės g. 14A, Elektrėnai</t>
  </si>
  <si>
    <t>Obenių g., Elektrėnų sav.</t>
  </si>
  <si>
    <t>Čiužakampio k., Šalčininkų r.</t>
  </si>
  <si>
    <t>Vilniaus g. 3G, Šalčininkų r.</t>
  </si>
  <si>
    <t xml:space="preserve">Dieveniškės, Geranionų g. 44, LT-17139, Šalčininkų r. </t>
  </si>
  <si>
    <t>Malūno g. 20, Eišiškės</t>
  </si>
  <si>
    <t>Jašiūnų k., Jašiūnų sen.</t>
  </si>
  <si>
    <t>Šniponių k., Širvintų r.</t>
  </si>
  <si>
    <t>Pliauškių I k., Švenčionių r.</t>
  </si>
  <si>
    <t>Gerseniškių g. 5, Ukmergės r.</t>
  </si>
  <si>
    <t>Pakryžės k., Sužionių sen.</t>
  </si>
  <si>
    <t>Vėlučionių k., Šatrininkų sen., Vilniaus r.</t>
  </si>
  <si>
    <t>Grikienių k., Sudervės sen., Vilniaus r.</t>
  </si>
  <si>
    <t>Gėlyno g. 12, Lazdijų r. sav.</t>
  </si>
  <si>
    <t>Ašigalio g. 20A, Kauno m.</t>
  </si>
  <si>
    <t>Chemijos 4E, Kauno m.</t>
  </si>
  <si>
    <t>Energetikų g. 60, Kauno m.</t>
  </si>
  <si>
    <t>Julijanavos g. 1A, Kauno m.</t>
  </si>
  <si>
    <t>Kuršių g. 9E, Kauno m.</t>
  </si>
  <si>
    <t>Palemono g. 12E, Kauno m.</t>
  </si>
  <si>
    <t>Raudondvario pl. 155D, Kauno m.</t>
  </si>
  <si>
    <t>Vandžiogalos 92B, Kauno m.</t>
  </si>
  <si>
    <t>Nemajūnų g. 15A, Kauno m.</t>
  </si>
  <si>
    <t xml:space="preserve">J. Biliūno g. 14C, Kybartai, Vilkaviškio r. </t>
  </si>
  <si>
    <t xml:space="preserve">Pavembrių k. 2, Vilkaviškio r. </t>
  </si>
  <si>
    <t>Statybininkų g. 11, Zarasų r.</t>
  </si>
  <si>
    <t>Daugų g. 17B, Daugai</t>
  </si>
  <si>
    <t>Karjero g. 2, Takniškių k.,</t>
  </si>
  <si>
    <t>UAB „Telšių keliai“</t>
  </si>
  <si>
    <t>UAB „Milastina“</t>
  </si>
  <si>
    <t>UAB ,,EMP recycling“
UAB ,,Žalvaris“
UAB ,,Kuusakoski“
UAB ,,Karavanas LT”
UAB ,,Baltijos perdirbimas“          UAB „Kaunakiemis“</t>
  </si>
  <si>
    <t>2018-09-20 (12 mėn. pratęsimų skaičius neribojamas)</t>
  </si>
  <si>
    <t>2015-01-16 (12 mėn. pratęsimų skaičius neribojamas)</t>
  </si>
  <si>
    <t>2013-10-16 (pratęsimų skaičius neribojamas)</t>
  </si>
  <si>
    <t>UAB ,,Žalvaris“</t>
  </si>
  <si>
    <t>2018-02-14 (12 mėn. pratęsimų skaičius neribojamas)</t>
  </si>
  <si>
    <t>Akumuliatoriai, baterijos, padangos, tepalų filtrai, alyva</t>
  </si>
  <si>
    <t>Elektros ir elektroninės įrangos atliekos ir baterijos ir akumuliatoriai</t>
  </si>
  <si>
    <t>Padangos, vidaus degimo variklių tepalas,kuras, oro filtrai, automobilių hidraulinių (tepalų) amortizatoriai, baterijos ir akumuliatoriai</t>
  </si>
  <si>
    <t xml:space="preserve">UAB „Žalvaris“ </t>
  </si>
  <si>
    <t>Apmokestinamųjų gaminių (nešiojamų baterijų), elektros ir elektroninės įrangos atliekos</t>
  </si>
  <si>
    <t>Autogamintotų ir importuotojų asociacija AGIA</t>
  </si>
  <si>
    <t>UAB "EMP recycling", UAB "Atliekų tvarkymo centras", UAB "Žalvaris"</t>
  </si>
  <si>
    <t>UAB "EMP recycling", UAB "Žalvaris",  UAB "Utilisa ", UAB "Karavanas LT"</t>
  </si>
  <si>
    <t>Gaminių ir pakuočių atliekos, elektros ir elektroninės įrangos atliekos, alyvų atliekos, eksploatuoti netinkamos transporto priemonės</t>
  </si>
  <si>
    <t>Elektros ir elekroninės įrangos atliekos, baterijų ir akumuliatorių atliekos</t>
  </si>
  <si>
    <t>2014-12-31 (neribota)</t>
  </si>
  <si>
    <t>2014-01-31 (12 mėn. pratęsimų skaičius neribojamas)</t>
  </si>
  <si>
    <t>VšĮ "Elektronikos gamintojų ir inportuotojų organizacija"</t>
  </si>
  <si>
    <t>2014-01-13 neterminuotai</t>
  </si>
  <si>
    <t>2013-09-26 neterminuotai</t>
  </si>
  <si>
    <t>2017-11-10 neterminuotai</t>
  </si>
  <si>
    <t>Elektros ir elektroninės įrangos atliekos ir baterijų bei akumuliatorių atliekos</t>
  </si>
  <si>
    <t>Iš viso regionuose:</t>
  </si>
  <si>
    <r>
      <t>įvairios atliekos, m</t>
    </r>
    <r>
      <rPr>
        <vertAlign val="superscript"/>
        <sz val="10"/>
        <color theme="1"/>
        <rFont val="Tahoma"/>
        <family val="2"/>
        <charset val="186"/>
      </rPr>
      <t>3</t>
    </r>
    <r>
      <rPr>
        <sz val="10"/>
        <color theme="1"/>
        <rFont val="Tahoma"/>
        <family val="2"/>
        <charset val="186"/>
      </rPr>
      <t xml:space="preserve"> (nepatikslintas pavadinimas)</t>
    </r>
  </si>
  <si>
    <t>UAB "Palangos komunalinis ūkis"</t>
  </si>
  <si>
    <t>UAB "Žalvaris", UAB Karavanas LT"</t>
  </si>
  <si>
    <t>Iš AM šaltinių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</si>
</sst>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ont>
    <font>
      <b/>
      <sz val="16"/>
      <color theme="1"/>
      <name val="Tahoma"/>
      <family val="2"/>
      <charset val="186"/>
    </font>
    <font>
      <sz val="10"/>
      <color theme="1"/>
      <name val="Tahoma"/>
      <family val="2"/>
      <charset val="186"/>
    </font>
    <font>
      <b/>
      <sz val="10"/>
      <color theme="1"/>
      <name val="Tahoma"/>
      <family val="2"/>
      <charset val="186"/>
    </font>
    <font>
      <b/>
      <sz val="8"/>
      <color theme="1"/>
      <name val="Tahoma"/>
      <family val="2"/>
      <charset val="186"/>
    </font>
    <font>
      <sz val="8"/>
      <color theme="1"/>
      <name val="Tahoma"/>
      <family val="2"/>
      <charset val="186"/>
    </font>
    <font>
      <sz val="11"/>
      <color theme="1"/>
      <name val="Calibri"/>
      <family val="2"/>
      <charset val="186"/>
    </font>
    <font>
      <sz val="10"/>
      <name val="Tahoma"/>
      <family val="2"/>
      <charset val="186"/>
    </font>
    <font>
      <b/>
      <sz val="10"/>
      <name val="Tahoma"/>
      <family val="2"/>
      <charset val="186"/>
    </font>
    <font>
      <sz val="11"/>
      <name val="Calibri"/>
      <family val="2"/>
      <charset val="186"/>
    </font>
    <font>
      <b/>
      <sz val="11"/>
      <color theme="1"/>
      <name val="Calibri"/>
      <family val="2"/>
      <charset val="186"/>
    </font>
    <font>
      <b/>
      <sz val="12"/>
      <name val="Tahoma"/>
      <family val="2"/>
      <charset val="186"/>
    </font>
    <font>
      <sz val="10"/>
      <color indexed="8"/>
      <name val="Tahoma"/>
      <family val="2"/>
      <charset val="186"/>
    </font>
    <font>
      <vertAlign val="superscript"/>
      <sz val="10"/>
      <color theme="1"/>
      <name val="Tahoma"/>
      <family val="2"/>
      <charset val="186"/>
    </font>
    <font>
      <b/>
      <sz val="9"/>
      <color indexed="81"/>
      <name val="Tahoma"/>
      <family val="2"/>
      <charset val="186"/>
    </font>
  </fonts>
  <fills count="4">
    <fill>
      <patternFill patternType="none"/>
    </fill>
    <fill>
      <patternFill patternType="gray125"/>
    </fill>
    <fill>
      <patternFill patternType="solid">
        <fgColor rgb="FFE7F3FD"/>
      </patternFill>
    </fill>
    <fill>
      <patternFill patternType="solid">
        <fgColor rgb="FFC0C0C0"/>
      </patternFill>
    </fill>
  </fills>
  <borders count="2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s>
  <cellStyleXfs count="2">
    <xf numFmtId="0" fontId="0" fillId="0" borderId="0"/>
    <xf numFmtId="0" fontId="6" fillId="0" borderId="0"/>
  </cellStyleXfs>
  <cellXfs count="185">
    <xf numFmtId="0" fontId="0" fillId="0" borderId="0" xfId="0"/>
    <xf numFmtId="0" fontId="1" fillId="0" borderId="0" xfId="0" applyFont="1" applyAlignment="1">
      <alignment horizontal="left" inden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0" fillId="0" borderId="2" xfId="0" applyBorder="1" applyAlignment="1">
      <alignment vertical="center" wrapText="1"/>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0" fillId="3" borderId="2" xfId="0" applyFill="1" applyBorder="1" applyAlignment="1">
      <alignment vertical="center" wrapText="1"/>
    </xf>
    <xf numFmtId="2" fontId="2" fillId="0" borderId="2" xfId="0" applyNumberFormat="1" applyFont="1" applyBorder="1" applyAlignment="1">
      <alignment horizontal="right" vertical="center" wrapText="1"/>
    </xf>
    <xf numFmtId="0" fontId="7" fillId="0" borderId="2" xfId="0" applyFont="1" applyBorder="1" applyAlignment="1">
      <alignment horizontal="center" vertical="center" wrapText="1"/>
    </xf>
    <xf numFmtId="2"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1" fillId="0" borderId="0" xfId="1" applyFont="1" applyAlignment="1">
      <alignment horizontal="left" indent="1"/>
    </xf>
    <xf numFmtId="0" fontId="6" fillId="0" borderId="0" xfId="1"/>
    <xf numFmtId="0" fontId="2" fillId="0" borderId="2" xfId="1" applyFont="1" applyBorder="1" applyAlignment="1">
      <alignment horizontal="center" vertical="center" wrapText="1"/>
    </xf>
    <xf numFmtId="164" fontId="2" fillId="0" borderId="2" xfId="1" applyNumberFormat="1" applyFont="1" applyBorder="1" applyAlignment="1">
      <alignment horizontal="center" vertical="center" wrapText="1"/>
    </xf>
    <xf numFmtId="2" fontId="2" fillId="0" borderId="2" xfId="1" applyNumberFormat="1" applyFont="1" applyBorder="1" applyAlignment="1">
      <alignment horizontal="center" vertical="center" wrapText="1"/>
    </xf>
    <xf numFmtId="2" fontId="6" fillId="0" borderId="2" xfId="1" applyNumberFormat="1" applyBorder="1" applyAlignment="1">
      <alignment horizontal="center" vertical="center" wrapText="1"/>
    </xf>
    <xf numFmtId="164" fontId="6" fillId="0" borderId="2" xfId="1" applyNumberFormat="1" applyBorder="1" applyAlignment="1">
      <alignment horizontal="center" vertical="center" wrapText="1"/>
    </xf>
    <xf numFmtId="0" fontId="3" fillId="3" borderId="2" xfId="1" applyFont="1" applyFill="1" applyBorder="1" applyAlignment="1">
      <alignment horizontal="center" vertical="center" wrapText="1"/>
    </xf>
    <xf numFmtId="164" fontId="3" fillId="3" borderId="2" xfId="1" applyNumberFormat="1" applyFont="1" applyFill="1" applyBorder="1" applyAlignment="1">
      <alignment horizontal="center" vertical="center" wrapText="1"/>
    </xf>
    <xf numFmtId="2" fontId="3" fillId="3" borderId="2" xfId="1" applyNumberFormat="1" applyFont="1" applyFill="1" applyBorder="1" applyAlignment="1">
      <alignment horizontal="center" vertical="center" wrapText="1"/>
    </xf>
    <xf numFmtId="0" fontId="6" fillId="0" borderId="2" xfId="1" applyBorder="1" applyAlignment="1">
      <alignment vertical="center" wrapText="1"/>
    </xf>
    <xf numFmtId="0" fontId="6" fillId="0" borderId="2" xfId="1" applyBorder="1" applyAlignment="1">
      <alignment horizontal="center" vertical="center" wrapText="1"/>
    </xf>
    <xf numFmtId="0" fontId="7" fillId="0" borderId="2" xfId="1" applyFont="1" applyBorder="1" applyAlignment="1">
      <alignment horizontal="center" vertical="center" wrapText="1"/>
    </xf>
    <xf numFmtId="0" fontId="3" fillId="2" borderId="2" xfId="1" applyFont="1" applyFill="1" applyBorder="1" applyAlignment="1">
      <alignment horizontal="center" vertical="center" wrapText="1"/>
    </xf>
    <xf numFmtId="2" fontId="7" fillId="0" borderId="2" xfId="1" applyNumberFormat="1" applyFont="1" applyBorder="1" applyAlignment="1">
      <alignment horizontal="center" vertical="center" wrapText="1"/>
    </xf>
    <xf numFmtId="164" fontId="9" fillId="0" borderId="2" xfId="1" applyNumberFormat="1" applyFont="1" applyBorder="1" applyAlignment="1">
      <alignment horizontal="center" vertical="center" wrapText="1"/>
    </xf>
    <xf numFmtId="164" fontId="1" fillId="0" borderId="0" xfId="1" applyNumberFormat="1" applyFont="1" applyAlignment="1">
      <alignment horizontal="left" indent="1"/>
    </xf>
    <xf numFmtId="4" fontId="1" fillId="0" borderId="0" xfId="1" applyNumberFormat="1" applyFont="1" applyAlignment="1">
      <alignment horizontal="left" indent="1"/>
    </xf>
    <xf numFmtId="164" fontId="6" fillId="0" borderId="0" xfId="1" applyNumberFormat="1"/>
    <xf numFmtId="4" fontId="6" fillId="0" borderId="0" xfId="1" applyNumberFormat="1"/>
    <xf numFmtId="164" fontId="3" fillId="2" borderId="2" xfId="1" applyNumberFormat="1" applyFont="1" applyFill="1" applyBorder="1" applyAlignment="1">
      <alignment horizontal="center" vertical="center" wrapText="1"/>
    </xf>
    <xf numFmtId="4" fontId="3" fillId="2" borderId="2" xfId="1" applyNumberFormat="1" applyFont="1" applyFill="1" applyBorder="1" applyAlignment="1">
      <alignment horizontal="center" vertical="center" wrapText="1"/>
    </xf>
    <xf numFmtId="4" fontId="2" fillId="0" borderId="2" xfId="1" applyNumberFormat="1" applyFont="1" applyBorder="1" applyAlignment="1">
      <alignment horizontal="center" vertical="center" wrapText="1"/>
    </xf>
    <xf numFmtId="4" fontId="3" fillId="3" borderId="2" xfId="1" applyNumberFormat="1" applyFont="1" applyFill="1" applyBorder="1" applyAlignment="1">
      <alignment horizontal="center" vertical="center" wrapText="1"/>
    </xf>
    <xf numFmtId="1" fontId="2" fillId="0" borderId="2" xfId="1" applyNumberFormat="1" applyFont="1" applyBorder="1" applyAlignment="1">
      <alignment horizontal="center" vertical="center" wrapText="1"/>
    </xf>
    <xf numFmtId="0" fontId="1" fillId="0" borderId="0" xfId="0" applyFont="1" applyAlignment="1">
      <alignment horizontal="left" indent="1"/>
    </xf>
    <xf numFmtId="0" fontId="1" fillId="0" borderId="0" xfId="1" applyFont="1" applyAlignment="1">
      <alignment horizontal="left" indent="1"/>
    </xf>
    <xf numFmtId="0" fontId="2" fillId="0" borderId="6" xfId="1" applyFont="1" applyBorder="1" applyAlignment="1">
      <alignment horizontal="center" vertical="center" wrapText="1"/>
    </xf>
    <xf numFmtId="2" fontId="3" fillId="3" borderId="5" xfId="1" applyNumberFormat="1" applyFont="1" applyFill="1" applyBorder="1" applyAlignment="1">
      <alignment horizontal="center" vertical="center" wrapText="1"/>
    </xf>
    <xf numFmtId="2" fontId="3" fillId="3" borderId="3" xfId="1" applyNumberFormat="1" applyFont="1" applyFill="1" applyBorder="1" applyAlignment="1">
      <alignment horizontal="center" vertical="center" wrapText="1"/>
    </xf>
    <xf numFmtId="1" fontId="7"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1" fontId="8" fillId="3" borderId="2" xfId="0" applyNumberFormat="1" applyFont="1" applyFill="1" applyBorder="1" applyAlignment="1">
      <alignment horizontal="center" vertical="center" wrapText="1"/>
    </xf>
    <xf numFmtId="0" fontId="6" fillId="0" borderId="0" xfId="1" applyAlignment="1"/>
    <xf numFmtId="0" fontId="10" fillId="0" borderId="0" xfId="1" applyFont="1" applyAlignment="1"/>
    <xf numFmtId="0" fontId="8" fillId="3" borderId="2" xfId="1"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vertical="center"/>
    </xf>
    <xf numFmtId="0" fontId="5" fillId="0" borderId="2" xfId="0" applyFont="1" applyBorder="1" applyAlignment="1">
      <alignment horizontal="center" vertical="center" wrapText="1"/>
    </xf>
    <xf numFmtId="1" fontId="5"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 fontId="0" fillId="0" borderId="2" xfId="0" applyNumberFormat="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2" fillId="0" borderId="0" xfId="0" applyFont="1"/>
    <xf numFmtId="0" fontId="2" fillId="0" borderId="2" xfId="0" applyFont="1" applyBorder="1" applyAlignment="1">
      <alignment vertical="center" wrapText="1"/>
    </xf>
    <xf numFmtId="0" fontId="2" fillId="3" borderId="2" xfId="0" applyFont="1" applyFill="1" applyBorder="1" applyAlignment="1">
      <alignment vertical="center" wrapText="1"/>
    </xf>
    <xf numFmtId="0" fontId="2" fillId="0" borderId="16" xfId="0" applyFont="1" applyBorder="1" applyAlignment="1">
      <alignment horizontal="center" vertical="center" wrapText="1"/>
    </xf>
    <xf numFmtId="0" fontId="1" fillId="0" borderId="0" xfId="0" applyFont="1" applyAlignment="1">
      <alignment horizontal="center" vertical="center"/>
    </xf>
    <xf numFmtId="0" fontId="2" fillId="0" borderId="16" xfId="0" applyFont="1" applyBorder="1" applyAlignment="1">
      <alignment horizontal="center" vertical="center"/>
    </xf>
    <xf numFmtId="0" fontId="1" fillId="0" borderId="0" xfId="0" applyFont="1" applyAlignment="1">
      <alignment horizontal="left" vertical="center"/>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0" fillId="0" borderId="0" xfId="0" applyAlignment="1">
      <alignment horizontal="left" vertical="center"/>
    </xf>
    <xf numFmtId="0" fontId="7" fillId="0" borderId="0" xfId="0" applyFont="1"/>
    <xf numFmtId="0" fontId="7" fillId="0" borderId="2"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vertical="center"/>
    </xf>
    <xf numFmtId="0" fontId="2" fillId="0" borderId="16" xfId="0" applyFont="1" applyBorder="1" applyAlignment="1">
      <alignment vertical="center"/>
    </xf>
    <xf numFmtId="0" fontId="2" fillId="0" borderId="5" xfId="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14" fontId="2" fillId="0" borderId="2" xfId="0" applyNumberFormat="1" applyFont="1" applyBorder="1" applyAlignment="1">
      <alignment vertical="center" wrapText="1"/>
    </xf>
    <xf numFmtId="14" fontId="2" fillId="0" borderId="16" xfId="0" applyNumberFormat="1" applyFont="1" applyBorder="1" applyAlignment="1">
      <alignment horizontal="center" vertical="center"/>
    </xf>
    <xf numFmtId="14" fontId="2" fillId="0" borderId="16" xfId="0" applyNumberFormat="1" applyFont="1" applyBorder="1" applyAlignment="1">
      <alignment horizontal="center" vertical="center" wrapText="1"/>
    </xf>
    <xf numFmtId="0" fontId="12" fillId="0" borderId="16" xfId="0" applyFont="1" applyBorder="1" applyAlignment="1">
      <alignment horizontal="center" vertical="center" wrapText="1"/>
    </xf>
    <xf numFmtId="14" fontId="12" fillId="0" borderId="16"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wrapText="1"/>
    </xf>
    <xf numFmtId="0" fontId="0" fillId="0" borderId="16" xfId="0" applyBorder="1" applyAlignment="1">
      <alignment horizontal="center"/>
    </xf>
    <xf numFmtId="0" fontId="2" fillId="0" borderId="0" xfId="1" applyFont="1"/>
    <xf numFmtId="0" fontId="2" fillId="0" borderId="2" xfId="1" applyFont="1" applyBorder="1" applyAlignment="1">
      <alignment vertical="center" wrapText="1"/>
    </xf>
    <xf numFmtId="164" fontId="2" fillId="0" borderId="2" xfId="1" applyNumberFormat="1" applyFont="1" applyBorder="1" applyAlignment="1">
      <alignment vertical="center" wrapText="1"/>
    </xf>
    <xf numFmtId="4" fontId="2" fillId="0" borderId="2" xfId="1" applyNumberFormat="1" applyFont="1" applyBorder="1" applyAlignment="1">
      <alignment vertical="center" wrapText="1"/>
    </xf>
    <xf numFmtId="0" fontId="2" fillId="3" borderId="2" xfId="1" applyFont="1" applyFill="1" applyBorder="1" applyAlignment="1">
      <alignment vertical="center" wrapText="1"/>
    </xf>
    <xf numFmtId="14" fontId="2" fillId="0" borderId="5" xfId="0" applyNumberFormat="1" applyFont="1" applyBorder="1" applyAlignment="1">
      <alignment horizontal="center" vertical="center" wrapText="1"/>
    </xf>
    <xf numFmtId="0" fontId="12" fillId="0" borderId="19" xfId="0" applyFont="1" applyBorder="1" applyAlignment="1">
      <alignment horizontal="center" vertical="center" wrapText="1"/>
    </xf>
    <xf numFmtId="14" fontId="12" fillId="0" borderId="19" xfId="0" applyNumberFormat="1" applyFont="1" applyBorder="1" applyAlignment="1">
      <alignment horizontal="center" vertical="center" wrapText="1"/>
    </xf>
    <xf numFmtId="14" fontId="2" fillId="0" borderId="19" xfId="0" applyNumberFormat="1" applyFont="1" applyBorder="1" applyAlignment="1">
      <alignment horizontal="center" vertical="center" wrapText="1"/>
    </xf>
    <xf numFmtId="0" fontId="6" fillId="0" borderId="0" xfId="1" applyAlignment="1">
      <alignment horizontal="center"/>
    </xf>
    <xf numFmtId="0" fontId="3" fillId="2" borderId="5" xfId="1" applyFont="1" applyFill="1" applyBorder="1" applyAlignment="1">
      <alignment horizontal="center" vertical="center" wrapText="1"/>
    </xf>
    <xf numFmtId="164" fontId="7" fillId="0" borderId="2" xfId="1"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left" inden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 fillId="0" borderId="0" xfId="0" applyFont="1" applyAlignment="1">
      <alignment horizontal="left" inden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6" fillId="0" borderId="0" xfId="1" applyAlignment="1">
      <alignment horizontal="left" inden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1" fillId="0" borderId="0" xfId="1" applyFont="1" applyAlignment="1">
      <alignment horizontal="left" indent="1"/>
    </xf>
    <xf numFmtId="0" fontId="2" fillId="0" borderId="0" xfId="1" applyFont="1" applyBorder="1" applyAlignment="1">
      <alignment horizontal="left" vertical="top" wrapText="1"/>
    </xf>
    <xf numFmtId="0" fontId="6" fillId="0" borderId="0" xfId="1" applyBorder="1" applyAlignment="1">
      <alignment vertical="top" wrapText="1"/>
    </xf>
    <xf numFmtId="4" fontId="2" fillId="0" borderId="5"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0" fontId="2" fillId="0" borderId="0" xfId="1" applyFont="1" applyAlignment="1">
      <alignment horizontal="left" inden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textRotation="90" wrapText="1"/>
    </xf>
    <xf numFmtId="0" fontId="3" fillId="2" borderId="6" xfId="0" applyFont="1" applyFill="1" applyBorder="1" applyAlignment="1">
      <alignment horizontal="center" vertical="center" textRotation="90" wrapText="1"/>
    </xf>
    <xf numFmtId="0" fontId="3" fillId="2" borderId="7" xfId="0" applyFont="1" applyFill="1" applyBorder="1" applyAlignment="1">
      <alignment horizontal="center" vertical="center" textRotation="90" wrapText="1"/>
    </xf>
    <xf numFmtId="0" fontId="6" fillId="0" borderId="0" xfId="1" applyAlignment="1">
      <alignment horizontal="center" vertical="center" wrapText="1"/>
    </xf>
    <xf numFmtId="0" fontId="2" fillId="0" borderId="0" xfId="0" applyFont="1" applyAlignment="1">
      <alignment horizontal="left" indent="1"/>
    </xf>
    <xf numFmtId="0" fontId="0" fillId="0" borderId="0" xfId="0" applyAlignment="1">
      <alignment horizontal="left" inden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cellXfs>
  <cellStyles count="2">
    <cellStyle name="Įprastas" xfId="0" builtinId="0"/>
    <cellStyle name="Įprastas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tabSelected="1" workbookViewId="0">
      <pane xSplit="2" ySplit="10" topLeftCell="C11" activePane="bottomRight" state="frozen"/>
      <selection pane="topRight" activeCell="C1" sqref="C1"/>
      <selection pane="bottomLeft" activeCell="A11" sqref="A11"/>
      <selection pane="bottomRight" sqref="A1:M1"/>
    </sheetView>
  </sheetViews>
  <sheetFormatPr defaultRowHeight="15" x14ac:dyDescent="0.25"/>
  <cols>
    <col min="1" max="1" width="12.140625" customWidth="1"/>
    <col min="2" max="2" width="16.7109375" customWidth="1"/>
    <col min="3" max="3" width="17.5703125" customWidth="1"/>
    <col min="4" max="4" width="16" customWidth="1"/>
    <col min="5" max="5" width="14.42578125" customWidth="1"/>
    <col min="6" max="6" width="16.7109375" customWidth="1"/>
    <col min="7" max="7" width="16" customWidth="1"/>
    <col min="8" max="8" width="13.7109375" customWidth="1"/>
    <col min="9" max="9" width="14.42578125" customWidth="1"/>
    <col min="10" max="10" width="15.28515625" customWidth="1"/>
    <col min="11" max="12" width="16" customWidth="1"/>
    <col min="13" max="13" width="105.140625" customWidth="1"/>
  </cols>
  <sheetData>
    <row r="1" spans="1:13" ht="19.5" x14ac:dyDescent="0.25">
      <c r="A1" s="116" t="s">
        <v>0</v>
      </c>
      <c r="B1" s="116"/>
      <c r="C1" s="116"/>
      <c r="D1" s="116"/>
      <c r="E1" s="116"/>
      <c r="F1" s="116"/>
      <c r="G1" s="116"/>
      <c r="H1" s="116"/>
      <c r="I1" s="116"/>
      <c r="J1" s="116"/>
      <c r="K1" s="116"/>
      <c r="L1" s="116"/>
      <c r="M1" s="116"/>
    </row>
    <row r="2" spans="1:13" ht="19.5" x14ac:dyDescent="0.25">
      <c r="A2" s="1"/>
      <c r="B2" s="1"/>
      <c r="C2" s="1"/>
      <c r="D2" s="1"/>
      <c r="E2" s="1"/>
      <c r="F2" s="1"/>
      <c r="G2" s="1"/>
      <c r="H2" s="1"/>
      <c r="I2" s="1"/>
      <c r="J2" s="1"/>
      <c r="K2" s="1"/>
      <c r="L2" s="1"/>
      <c r="M2" s="1"/>
    </row>
    <row r="3" spans="1:13" x14ac:dyDescent="0.25">
      <c r="A3" s="112" t="s">
        <v>2</v>
      </c>
      <c r="B3" s="113"/>
      <c r="C3" s="114" t="s">
        <v>3</v>
      </c>
      <c r="D3" s="115"/>
      <c r="E3" s="72"/>
      <c r="F3" s="72"/>
      <c r="G3" s="72"/>
      <c r="H3" s="72"/>
      <c r="I3" s="72"/>
      <c r="J3" s="72"/>
      <c r="K3" s="72"/>
      <c r="L3" s="72"/>
      <c r="M3" s="72"/>
    </row>
    <row r="4" spans="1:13" x14ac:dyDescent="0.25">
      <c r="A4" s="108" t="s">
        <v>1</v>
      </c>
      <c r="B4" s="108"/>
      <c r="C4" s="108"/>
      <c r="D4" s="108"/>
      <c r="E4" s="108"/>
      <c r="F4" s="108"/>
      <c r="G4" s="108"/>
      <c r="H4" s="108"/>
      <c r="I4" s="108"/>
      <c r="J4" s="108"/>
      <c r="K4" s="108"/>
      <c r="L4" s="108"/>
      <c r="M4" s="108"/>
    </row>
    <row r="5" spans="1:13" x14ac:dyDescent="0.25">
      <c r="A5" s="109" t="s">
        <v>4</v>
      </c>
      <c r="B5" s="109" t="s">
        <v>5</v>
      </c>
      <c r="C5" s="117" t="s">
        <v>6</v>
      </c>
      <c r="D5" s="118"/>
      <c r="E5" s="118"/>
      <c r="F5" s="118"/>
      <c r="G5" s="119"/>
      <c r="H5" s="117" t="s">
        <v>7</v>
      </c>
      <c r="I5" s="119"/>
      <c r="J5" s="109" t="s">
        <v>8</v>
      </c>
      <c r="K5" s="117" t="s">
        <v>9</v>
      </c>
      <c r="L5" s="119"/>
      <c r="M5" s="72"/>
    </row>
    <row r="6" spans="1:13" x14ac:dyDescent="0.25">
      <c r="A6" s="110"/>
      <c r="B6" s="110"/>
      <c r="C6" s="120"/>
      <c r="D6" s="121"/>
      <c r="E6" s="121"/>
      <c r="F6" s="121"/>
      <c r="G6" s="122"/>
      <c r="H6" s="120"/>
      <c r="I6" s="122"/>
      <c r="J6" s="110"/>
      <c r="K6" s="120"/>
      <c r="L6" s="122"/>
      <c r="M6" s="72"/>
    </row>
    <row r="7" spans="1:13" x14ac:dyDescent="0.25">
      <c r="A7" s="110"/>
      <c r="B7" s="110"/>
      <c r="C7" s="123"/>
      <c r="D7" s="124"/>
      <c r="E7" s="124"/>
      <c r="F7" s="124"/>
      <c r="G7" s="125"/>
      <c r="H7" s="123"/>
      <c r="I7" s="125"/>
      <c r="J7" s="110"/>
      <c r="K7" s="123"/>
      <c r="L7" s="125"/>
      <c r="M7" s="72"/>
    </row>
    <row r="8" spans="1:13" x14ac:dyDescent="0.25">
      <c r="A8" s="110"/>
      <c r="B8" s="110"/>
      <c r="C8" s="109" t="s">
        <v>10</v>
      </c>
      <c r="D8" s="109" t="s">
        <v>11</v>
      </c>
      <c r="E8" s="109" t="s">
        <v>12</v>
      </c>
      <c r="F8" s="109" t="s">
        <v>13</v>
      </c>
      <c r="G8" s="109" t="s">
        <v>14</v>
      </c>
      <c r="H8" s="109" t="s">
        <v>15</v>
      </c>
      <c r="I8" s="109" t="s">
        <v>16</v>
      </c>
      <c r="J8" s="110"/>
      <c r="K8" s="109" t="s">
        <v>15</v>
      </c>
      <c r="L8" s="109" t="s">
        <v>16</v>
      </c>
      <c r="M8" s="72"/>
    </row>
    <row r="9" spans="1:13" x14ac:dyDescent="0.25">
      <c r="A9" s="110"/>
      <c r="B9" s="110"/>
      <c r="C9" s="110"/>
      <c r="D9" s="110"/>
      <c r="E9" s="110"/>
      <c r="F9" s="110"/>
      <c r="G9" s="110"/>
      <c r="H9" s="110"/>
      <c r="I9" s="110"/>
      <c r="J9" s="110"/>
      <c r="K9" s="110"/>
      <c r="L9" s="110"/>
      <c r="M9" s="72"/>
    </row>
    <row r="10" spans="1:13" x14ac:dyDescent="0.25">
      <c r="A10" s="111"/>
      <c r="B10" s="111"/>
      <c r="C10" s="111"/>
      <c r="D10" s="111"/>
      <c r="E10" s="111"/>
      <c r="F10" s="111"/>
      <c r="G10" s="111"/>
      <c r="H10" s="111"/>
      <c r="I10" s="111"/>
      <c r="J10" s="111"/>
      <c r="K10" s="111"/>
      <c r="L10" s="111"/>
      <c r="M10" s="72"/>
    </row>
    <row r="11" spans="1:13" x14ac:dyDescent="0.25">
      <c r="A11" s="105" t="s">
        <v>17</v>
      </c>
      <c r="B11" s="9" t="s">
        <v>18</v>
      </c>
      <c r="C11" s="42">
        <v>0</v>
      </c>
      <c r="D11" s="42">
        <v>55811</v>
      </c>
      <c r="E11" s="42">
        <v>0</v>
      </c>
      <c r="F11" s="42">
        <v>0</v>
      </c>
      <c r="G11" s="42">
        <v>0</v>
      </c>
      <c r="H11" s="42">
        <v>55811</v>
      </c>
      <c r="I11" s="43">
        <v>100</v>
      </c>
      <c r="J11" s="42">
        <v>1210</v>
      </c>
      <c r="K11" s="42">
        <v>1210</v>
      </c>
      <c r="L11" s="43">
        <f>K11*100/J11</f>
        <v>100</v>
      </c>
      <c r="M11" s="72"/>
    </row>
    <row r="12" spans="1:13" x14ac:dyDescent="0.25">
      <c r="A12" s="106"/>
      <c r="B12" s="9" t="s">
        <v>19</v>
      </c>
      <c r="C12" s="42">
        <v>0</v>
      </c>
      <c r="D12" s="42">
        <v>0</v>
      </c>
      <c r="E12" s="42">
        <v>26146</v>
      </c>
      <c r="F12" s="42">
        <v>0</v>
      </c>
      <c r="G12" s="42">
        <v>0</v>
      </c>
      <c r="H12" s="42">
        <v>26146</v>
      </c>
      <c r="I12" s="43">
        <v>100</v>
      </c>
      <c r="J12" s="42">
        <v>537</v>
      </c>
      <c r="K12" s="42">
        <v>537</v>
      </c>
      <c r="L12" s="43">
        <f>K12*100/J12</f>
        <v>100</v>
      </c>
      <c r="M12" s="72"/>
    </row>
    <row r="13" spans="1:13" x14ac:dyDescent="0.25">
      <c r="A13" s="106"/>
      <c r="B13" s="9" t="s">
        <v>20</v>
      </c>
      <c r="C13" s="42">
        <v>0</v>
      </c>
      <c r="D13" s="42">
        <v>0</v>
      </c>
      <c r="E13" s="42">
        <v>3349</v>
      </c>
      <c r="F13" s="42">
        <v>1191</v>
      </c>
      <c r="G13" s="42">
        <v>0</v>
      </c>
      <c r="H13" s="42">
        <v>4540</v>
      </c>
      <c r="I13" s="43">
        <v>100</v>
      </c>
      <c r="J13" s="42">
        <v>245</v>
      </c>
      <c r="K13" s="42">
        <v>245</v>
      </c>
      <c r="L13" s="43">
        <f t="shared" ref="L13:L17" si="0">K13*100/J13</f>
        <v>100</v>
      </c>
      <c r="M13" s="72"/>
    </row>
    <row r="14" spans="1:13" x14ac:dyDescent="0.25">
      <c r="A14" s="106"/>
      <c r="B14" s="9" t="s">
        <v>21</v>
      </c>
      <c r="C14" s="42">
        <v>0</v>
      </c>
      <c r="D14" s="42">
        <v>0</v>
      </c>
      <c r="E14" s="42">
        <v>13893</v>
      </c>
      <c r="F14" s="42">
        <v>4829</v>
      </c>
      <c r="G14" s="42">
        <v>3144</v>
      </c>
      <c r="H14" s="42">
        <v>21846</v>
      </c>
      <c r="I14" s="43">
        <v>99.91</v>
      </c>
      <c r="J14" s="42">
        <v>650</v>
      </c>
      <c r="K14" s="42">
        <v>650</v>
      </c>
      <c r="L14" s="43">
        <f t="shared" si="0"/>
        <v>100</v>
      </c>
      <c r="M14" s="72"/>
    </row>
    <row r="15" spans="1:13" x14ac:dyDescent="0.25">
      <c r="A15" s="106"/>
      <c r="B15" s="9" t="s">
        <v>22</v>
      </c>
      <c r="C15" s="42">
        <v>0</v>
      </c>
      <c r="D15" s="42">
        <v>0</v>
      </c>
      <c r="E15" s="42">
        <v>4232</v>
      </c>
      <c r="F15" s="42">
        <v>3352</v>
      </c>
      <c r="G15" s="42">
        <v>13508</v>
      </c>
      <c r="H15" s="42">
        <f>SUM(E15:G15)</f>
        <v>21092</v>
      </c>
      <c r="I15" s="43">
        <f>H15*100/SUM(E15:G15)</f>
        <v>100</v>
      </c>
      <c r="J15" s="42">
        <v>658</v>
      </c>
      <c r="K15" s="42">
        <v>540</v>
      </c>
      <c r="L15" s="43">
        <f t="shared" si="0"/>
        <v>82.066869300911847</v>
      </c>
      <c r="M15" s="72"/>
    </row>
    <row r="16" spans="1:13" x14ac:dyDescent="0.25">
      <c r="A16" s="106"/>
      <c r="B16" s="9" t="s">
        <v>23</v>
      </c>
      <c r="C16" s="9">
        <v>0</v>
      </c>
      <c r="D16" s="9">
        <v>0</v>
      </c>
      <c r="E16" s="9">
        <v>10308</v>
      </c>
      <c r="F16" s="9">
        <v>3368</v>
      </c>
      <c r="G16" s="9">
        <v>14282</v>
      </c>
      <c r="H16" s="9">
        <v>27958</v>
      </c>
      <c r="I16" s="43">
        <f>H16*100/SUM(E16:G16)</f>
        <v>100</v>
      </c>
      <c r="J16" s="9">
        <v>535</v>
      </c>
      <c r="K16" s="9">
        <v>535</v>
      </c>
      <c r="L16" s="43">
        <f t="shared" si="0"/>
        <v>100</v>
      </c>
      <c r="M16" s="72"/>
    </row>
    <row r="17" spans="1:13" x14ac:dyDescent="0.25">
      <c r="A17" s="106"/>
      <c r="B17" s="9" t="s">
        <v>24</v>
      </c>
      <c r="C17" s="42">
        <v>0</v>
      </c>
      <c r="D17" s="42">
        <v>0</v>
      </c>
      <c r="E17" s="42">
        <v>8345</v>
      </c>
      <c r="F17" s="42">
        <v>4472</v>
      </c>
      <c r="G17" s="42">
        <v>10507</v>
      </c>
      <c r="H17" s="42">
        <v>23007</v>
      </c>
      <c r="I17" s="43">
        <v>98.64</v>
      </c>
      <c r="J17" s="42">
        <v>426</v>
      </c>
      <c r="K17" s="42">
        <v>426</v>
      </c>
      <c r="L17" s="43">
        <f t="shared" si="0"/>
        <v>100</v>
      </c>
      <c r="M17" s="72"/>
    </row>
    <row r="18" spans="1:13" x14ac:dyDescent="0.25">
      <c r="A18" s="107"/>
      <c r="B18" s="11" t="s">
        <v>25</v>
      </c>
      <c r="C18" s="44">
        <f>SUM(C11:C17)</f>
        <v>0</v>
      </c>
      <c r="D18" s="44">
        <f t="shared" ref="D18:H18" si="1">SUM(D11:D17)</f>
        <v>55811</v>
      </c>
      <c r="E18" s="44">
        <f t="shared" si="1"/>
        <v>66273</v>
      </c>
      <c r="F18" s="44">
        <f t="shared" si="1"/>
        <v>17212</v>
      </c>
      <c r="G18" s="44">
        <f t="shared" si="1"/>
        <v>41441</v>
      </c>
      <c r="H18" s="44">
        <f t="shared" si="1"/>
        <v>180400</v>
      </c>
      <c r="I18" s="10">
        <f>H18*100/(SUM(C18:G18))</f>
        <v>99.813541222881867</v>
      </c>
      <c r="J18" s="44">
        <f>SUM(J11:J17)</f>
        <v>4261</v>
      </c>
      <c r="K18" s="44">
        <f>SUM(K11:K17)</f>
        <v>4143</v>
      </c>
      <c r="L18" s="10">
        <f>K18*100/J18</f>
        <v>97.230697019478995</v>
      </c>
      <c r="M18" s="72"/>
    </row>
    <row r="19" spans="1:13" x14ac:dyDescent="0.25">
      <c r="A19" s="105" t="s">
        <v>26</v>
      </c>
      <c r="B19" s="9" t="s">
        <v>27</v>
      </c>
      <c r="C19" s="42">
        <v>0</v>
      </c>
      <c r="D19" s="42">
        <v>0</v>
      </c>
      <c r="E19" s="42">
        <v>29041</v>
      </c>
      <c r="F19" s="42">
        <v>5687</v>
      </c>
      <c r="G19" s="42">
        <v>10173</v>
      </c>
      <c r="H19" s="42">
        <v>44085</v>
      </c>
      <c r="I19" s="43">
        <f>H19*100/SUM(C19:G19)</f>
        <v>98.182668537449061</v>
      </c>
      <c r="J19" s="42">
        <v>621</v>
      </c>
      <c r="K19" s="42">
        <v>621</v>
      </c>
      <c r="L19" s="43">
        <f>K19*100/J19</f>
        <v>100</v>
      </c>
      <c r="M19" s="72"/>
    </row>
    <row r="20" spans="1:13" x14ac:dyDescent="0.25">
      <c r="A20" s="106"/>
      <c r="B20" s="9" t="s">
        <v>28</v>
      </c>
      <c r="C20" s="9">
        <v>0</v>
      </c>
      <c r="D20" s="9">
        <v>0</v>
      </c>
      <c r="E20" s="9">
        <v>12113</v>
      </c>
      <c r="F20" s="9">
        <v>6382</v>
      </c>
      <c r="G20" s="9">
        <v>12482</v>
      </c>
      <c r="H20" s="9">
        <v>30028</v>
      </c>
      <c r="I20" s="43">
        <f t="shared" ref="I20:I24" si="2">H20*100/SUM(C20:G20)</f>
        <v>96.936436711108243</v>
      </c>
      <c r="J20" s="9">
        <v>436</v>
      </c>
      <c r="K20" s="9">
        <v>340</v>
      </c>
      <c r="L20" s="43">
        <f t="shared" ref="L20:L24" si="3">K20*100/J20</f>
        <v>77.981651376146786</v>
      </c>
      <c r="M20" s="72"/>
    </row>
    <row r="21" spans="1:13" x14ac:dyDescent="0.25">
      <c r="A21" s="106"/>
      <c r="B21" s="9" t="s">
        <v>29</v>
      </c>
      <c r="C21" s="42">
        <v>306041</v>
      </c>
      <c r="D21" s="42">
        <v>0</v>
      </c>
      <c r="E21" s="42">
        <v>0</v>
      </c>
      <c r="F21" s="42">
        <v>0</v>
      </c>
      <c r="G21" s="42">
        <v>0</v>
      </c>
      <c r="H21" s="42">
        <v>306041</v>
      </c>
      <c r="I21" s="43">
        <f t="shared" si="2"/>
        <v>100</v>
      </c>
      <c r="J21" s="42">
        <v>14258</v>
      </c>
      <c r="K21" s="42">
        <v>13964</v>
      </c>
      <c r="L21" s="43">
        <f t="shared" si="3"/>
        <v>97.937999719455746</v>
      </c>
      <c r="M21" s="72"/>
    </row>
    <row r="22" spans="1:13" x14ac:dyDescent="0.25">
      <c r="A22" s="106"/>
      <c r="B22" s="9" t="s">
        <v>30</v>
      </c>
      <c r="C22" s="42">
        <v>0</v>
      </c>
      <c r="D22" s="42">
        <v>0</v>
      </c>
      <c r="E22" s="42">
        <v>33430</v>
      </c>
      <c r="F22" s="42">
        <v>43777</v>
      </c>
      <c r="G22" s="42">
        <v>22582</v>
      </c>
      <c r="H22" s="42">
        <v>95959</v>
      </c>
      <c r="I22" s="43">
        <f t="shared" si="2"/>
        <v>96.161901612402175</v>
      </c>
      <c r="J22" s="42">
        <v>2649</v>
      </c>
      <c r="K22" s="42">
        <v>2649</v>
      </c>
      <c r="L22" s="43">
        <f t="shared" si="3"/>
        <v>100</v>
      </c>
      <c r="M22" s="72"/>
    </row>
    <row r="23" spans="1:13" x14ac:dyDescent="0.25">
      <c r="A23" s="106"/>
      <c r="B23" s="9" t="s">
        <v>31</v>
      </c>
      <c r="C23" s="9">
        <v>0</v>
      </c>
      <c r="D23" s="9">
        <v>0</v>
      </c>
      <c r="E23" s="9">
        <v>24860</v>
      </c>
      <c r="F23" s="9">
        <v>8127</v>
      </c>
      <c r="G23" s="9">
        <v>17769</v>
      </c>
      <c r="H23" s="9">
        <v>50756</v>
      </c>
      <c r="I23" s="43">
        <f t="shared" si="2"/>
        <v>100</v>
      </c>
      <c r="J23" s="9">
        <v>1177</v>
      </c>
      <c r="K23" s="9">
        <v>1177</v>
      </c>
      <c r="L23" s="43">
        <f t="shared" si="3"/>
        <v>100</v>
      </c>
      <c r="M23" s="72"/>
    </row>
    <row r="24" spans="1:13" x14ac:dyDescent="0.25">
      <c r="A24" s="106"/>
      <c r="B24" s="9" t="s">
        <v>32</v>
      </c>
      <c r="C24" s="42">
        <v>0</v>
      </c>
      <c r="D24" s="42">
        <v>0</v>
      </c>
      <c r="E24" s="42">
        <v>13208</v>
      </c>
      <c r="F24" s="42">
        <v>4227</v>
      </c>
      <c r="G24" s="42">
        <v>17174</v>
      </c>
      <c r="H24" s="42">
        <v>34440</v>
      </c>
      <c r="I24" s="43">
        <f t="shared" si="2"/>
        <v>99.511687711288971</v>
      </c>
      <c r="J24" s="42">
        <v>393</v>
      </c>
      <c r="K24" s="42">
        <v>393</v>
      </c>
      <c r="L24" s="43">
        <f t="shared" si="3"/>
        <v>100</v>
      </c>
      <c r="M24" s="72"/>
    </row>
    <row r="25" spans="1:13" x14ac:dyDescent="0.25">
      <c r="A25" s="107"/>
      <c r="B25" s="11" t="s">
        <v>25</v>
      </c>
      <c r="C25" s="44">
        <f>SUM(C19:C24)</f>
        <v>306041</v>
      </c>
      <c r="D25" s="44">
        <f t="shared" ref="D25:H25" si="4">SUM(D19:D24)</f>
        <v>0</v>
      </c>
      <c r="E25" s="44">
        <f t="shared" si="4"/>
        <v>112652</v>
      </c>
      <c r="F25" s="44">
        <f t="shared" si="4"/>
        <v>68200</v>
      </c>
      <c r="G25" s="44">
        <f t="shared" si="4"/>
        <v>80180</v>
      </c>
      <c r="H25" s="44">
        <f t="shared" si="4"/>
        <v>561309</v>
      </c>
      <c r="I25" s="10">
        <f>H25*100/SUM(C25:G25)</f>
        <v>98.983552382144808</v>
      </c>
      <c r="J25" s="44">
        <f>SUM(J19:J24)</f>
        <v>19534</v>
      </c>
      <c r="K25" s="44">
        <f>SUM(K19:K24)</f>
        <v>19144</v>
      </c>
      <c r="L25" s="10">
        <f>K25*100/J25</f>
        <v>98.003481109859734</v>
      </c>
      <c r="M25" s="72"/>
    </row>
    <row r="26" spans="1:13" x14ac:dyDescent="0.25">
      <c r="A26" s="105" t="s">
        <v>33</v>
      </c>
      <c r="B26" s="9" t="s">
        <v>34</v>
      </c>
      <c r="C26" s="42">
        <v>165275</v>
      </c>
      <c r="D26" s="42">
        <v>0</v>
      </c>
      <c r="E26" s="42">
        <v>0</v>
      </c>
      <c r="F26" s="42">
        <v>0</v>
      </c>
      <c r="G26" s="42">
        <v>0</v>
      </c>
      <c r="H26" s="42">
        <v>165275</v>
      </c>
      <c r="I26" s="43">
        <f>H26*100/SUM(C26:G26)</f>
        <v>100</v>
      </c>
      <c r="J26" s="42">
        <v>14232</v>
      </c>
      <c r="K26" s="42">
        <v>14232</v>
      </c>
      <c r="L26" s="43">
        <f>K26*100/J26</f>
        <v>100</v>
      </c>
      <c r="M26" s="72"/>
    </row>
    <row r="27" spans="1:13" x14ac:dyDescent="0.25">
      <c r="A27" s="106"/>
      <c r="B27" s="9" t="s">
        <v>35</v>
      </c>
      <c r="C27" s="42">
        <v>0</v>
      </c>
      <c r="D27" s="42">
        <v>0</v>
      </c>
      <c r="E27" s="42">
        <v>13877</v>
      </c>
      <c r="F27" s="42">
        <v>26229</v>
      </c>
      <c r="G27" s="42">
        <v>19259</v>
      </c>
      <c r="H27" s="42">
        <v>59365</v>
      </c>
      <c r="I27" s="43">
        <f t="shared" ref="I27:I32" si="5">H27*100/SUM(C27:G27)</f>
        <v>100</v>
      </c>
      <c r="J27" s="42">
        <v>314</v>
      </c>
      <c r="K27" s="42">
        <v>314</v>
      </c>
      <c r="L27" s="43">
        <f t="shared" ref="L27:L32" si="6">K27*100/J27</f>
        <v>100</v>
      </c>
      <c r="M27" s="72"/>
    </row>
    <row r="28" spans="1:13" x14ac:dyDescent="0.25">
      <c r="A28" s="106"/>
      <c r="B28" s="9" t="s">
        <v>36</v>
      </c>
      <c r="C28" s="42">
        <v>0</v>
      </c>
      <c r="D28" s="42">
        <v>0</v>
      </c>
      <c r="E28" s="42">
        <v>17884</v>
      </c>
      <c r="F28" s="42">
        <v>10690</v>
      </c>
      <c r="G28" s="42">
        <v>15680</v>
      </c>
      <c r="H28" s="42">
        <v>41418</v>
      </c>
      <c r="I28" s="43">
        <f t="shared" si="5"/>
        <v>93.591539747819411</v>
      </c>
      <c r="J28" s="42">
        <v>426</v>
      </c>
      <c r="K28" s="42">
        <v>426</v>
      </c>
      <c r="L28" s="43">
        <f t="shared" si="6"/>
        <v>100</v>
      </c>
      <c r="M28" s="72"/>
    </row>
    <row r="29" spans="1:13" x14ac:dyDescent="0.25">
      <c r="A29" s="106"/>
      <c r="B29" s="9" t="s">
        <v>37</v>
      </c>
      <c r="C29" s="42">
        <v>0</v>
      </c>
      <c r="D29" s="42">
        <v>0</v>
      </c>
      <c r="E29" s="42">
        <v>4284</v>
      </c>
      <c r="F29" s="42">
        <v>736</v>
      </c>
      <c r="G29" s="42">
        <v>4</v>
      </c>
      <c r="H29" s="42">
        <v>5024</v>
      </c>
      <c r="I29" s="43">
        <f t="shared" si="5"/>
        <v>100</v>
      </c>
      <c r="J29" s="42">
        <v>447</v>
      </c>
      <c r="K29" s="42">
        <v>447</v>
      </c>
      <c r="L29" s="43">
        <f t="shared" si="6"/>
        <v>100</v>
      </c>
      <c r="M29" s="72"/>
    </row>
    <row r="30" spans="1:13" x14ac:dyDescent="0.25">
      <c r="A30" s="106"/>
      <c r="B30" s="9" t="s">
        <v>38</v>
      </c>
      <c r="C30" s="9">
        <v>0</v>
      </c>
      <c r="D30" s="9">
        <v>0</v>
      </c>
      <c r="E30" s="9">
        <v>0</v>
      </c>
      <c r="F30" s="9">
        <v>17457</v>
      </c>
      <c r="G30" s="9">
        <v>0</v>
      </c>
      <c r="H30" s="9">
        <v>17457</v>
      </c>
      <c r="I30" s="43">
        <f t="shared" si="5"/>
        <v>100</v>
      </c>
      <c r="J30" s="9">
        <v>785</v>
      </c>
      <c r="K30" s="9">
        <v>785</v>
      </c>
      <c r="L30" s="43">
        <f t="shared" si="6"/>
        <v>100</v>
      </c>
      <c r="M30" s="72"/>
    </row>
    <row r="31" spans="1:13" x14ac:dyDescent="0.25">
      <c r="A31" s="106"/>
      <c r="B31" s="9" t="s">
        <v>39</v>
      </c>
      <c r="C31" s="9">
        <v>0</v>
      </c>
      <c r="D31" s="9">
        <v>0</v>
      </c>
      <c r="E31" s="9">
        <v>6155</v>
      </c>
      <c r="F31" s="9">
        <v>3110</v>
      </c>
      <c r="G31" s="9">
        <v>10209</v>
      </c>
      <c r="H31" s="9">
        <v>19474</v>
      </c>
      <c r="I31" s="43">
        <f t="shared" si="5"/>
        <v>100</v>
      </c>
      <c r="J31" s="9">
        <v>299</v>
      </c>
      <c r="K31" s="9">
        <v>299</v>
      </c>
      <c r="L31" s="43">
        <f t="shared" si="6"/>
        <v>100</v>
      </c>
      <c r="M31" s="72"/>
    </row>
    <row r="32" spans="1:13" x14ac:dyDescent="0.25">
      <c r="A32" s="106"/>
      <c r="B32" s="9" t="s">
        <v>40</v>
      </c>
      <c r="C32" s="42">
        <v>0</v>
      </c>
      <c r="D32" s="42">
        <v>0</v>
      </c>
      <c r="E32" s="42">
        <v>17775</v>
      </c>
      <c r="F32" s="42">
        <v>13373</v>
      </c>
      <c r="G32" s="42">
        <v>13972</v>
      </c>
      <c r="H32" s="42">
        <v>45120</v>
      </c>
      <c r="I32" s="43">
        <f t="shared" si="5"/>
        <v>100</v>
      </c>
      <c r="J32" s="42">
        <v>435</v>
      </c>
      <c r="K32" s="42">
        <v>435</v>
      </c>
      <c r="L32" s="43">
        <f t="shared" si="6"/>
        <v>100</v>
      </c>
      <c r="M32" s="72"/>
    </row>
    <row r="33" spans="1:13" x14ac:dyDescent="0.25">
      <c r="A33" s="107"/>
      <c r="B33" s="11" t="s">
        <v>25</v>
      </c>
      <c r="C33" s="44">
        <f>SUM(C26:C32)</f>
        <v>165275</v>
      </c>
      <c r="D33" s="44">
        <f t="shared" ref="D33:H33" si="7">SUM(D26:D32)</f>
        <v>0</v>
      </c>
      <c r="E33" s="44">
        <f t="shared" si="7"/>
        <v>59975</v>
      </c>
      <c r="F33" s="44">
        <f t="shared" si="7"/>
        <v>71595</v>
      </c>
      <c r="G33" s="44">
        <f t="shared" si="7"/>
        <v>59124</v>
      </c>
      <c r="H33" s="44">
        <f t="shared" si="7"/>
        <v>353133</v>
      </c>
      <c r="I33" s="10">
        <f>H33*100/SUM(C33:G33)</f>
        <v>99.203301411077931</v>
      </c>
      <c r="J33" s="44">
        <f>SUM(J26:J32)</f>
        <v>16938</v>
      </c>
      <c r="K33" s="44">
        <f>SUM(K26:K32)</f>
        <v>16938</v>
      </c>
      <c r="L33" s="10">
        <f>K33*100/J33</f>
        <v>100</v>
      </c>
      <c r="M33" s="72"/>
    </row>
    <row r="34" spans="1:13" x14ac:dyDescent="0.25">
      <c r="A34" s="105" t="s">
        <v>41</v>
      </c>
      <c r="B34" s="9" t="s">
        <v>42</v>
      </c>
      <c r="C34" s="42">
        <v>0</v>
      </c>
      <c r="D34" s="42">
        <v>0</v>
      </c>
      <c r="E34" s="42">
        <v>3778</v>
      </c>
      <c r="F34" s="42">
        <v>794</v>
      </c>
      <c r="G34" s="42">
        <v>5757</v>
      </c>
      <c r="H34" s="42">
        <v>10329</v>
      </c>
      <c r="I34" s="43">
        <f>H34*100/SUM(C34:G34)</f>
        <v>100</v>
      </c>
      <c r="J34" s="42">
        <v>174</v>
      </c>
      <c r="K34" s="42">
        <v>174</v>
      </c>
      <c r="L34" s="43">
        <f>K34*100/J34</f>
        <v>100</v>
      </c>
      <c r="M34" s="72"/>
    </row>
    <row r="35" spans="1:13" x14ac:dyDescent="0.25">
      <c r="A35" s="106"/>
      <c r="B35" s="9" t="s">
        <v>43</v>
      </c>
      <c r="C35" s="42">
        <v>0</v>
      </c>
      <c r="D35" s="42">
        <v>0</v>
      </c>
      <c r="E35" s="42">
        <v>6326</v>
      </c>
      <c r="F35" s="42">
        <v>621</v>
      </c>
      <c r="G35" s="42">
        <v>5867</v>
      </c>
      <c r="H35" s="42">
        <v>12814</v>
      </c>
      <c r="I35" s="43">
        <f t="shared" ref="I35:I38" si="8">H35*100/SUM(C35:G35)</f>
        <v>100</v>
      </c>
      <c r="J35" s="42">
        <v>224</v>
      </c>
      <c r="K35" s="42">
        <v>224</v>
      </c>
      <c r="L35" s="43">
        <f t="shared" ref="L35:L38" si="9">K35*100/J35</f>
        <v>100</v>
      </c>
      <c r="M35" s="72"/>
    </row>
    <row r="36" spans="1:13" x14ac:dyDescent="0.25">
      <c r="A36" s="106"/>
      <c r="B36" s="9" t="s">
        <v>44</v>
      </c>
      <c r="C36" s="42">
        <v>0</v>
      </c>
      <c r="D36" s="42">
        <v>0</v>
      </c>
      <c r="E36" s="42">
        <v>36502</v>
      </c>
      <c r="F36" s="42">
        <v>7080</v>
      </c>
      <c r="G36" s="42">
        <v>10895</v>
      </c>
      <c r="H36" s="42">
        <v>54477</v>
      </c>
      <c r="I36" s="43">
        <f t="shared" si="8"/>
        <v>100</v>
      </c>
      <c r="J36" s="42">
        <v>915</v>
      </c>
      <c r="K36" s="42">
        <v>915</v>
      </c>
      <c r="L36" s="43">
        <f t="shared" si="9"/>
        <v>100</v>
      </c>
      <c r="M36" s="72"/>
    </row>
    <row r="37" spans="1:13" x14ac:dyDescent="0.25">
      <c r="A37" s="106"/>
      <c r="B37" s="9" t="s">
        <v>45</v>
      </c>
      <c r="C37" s="42">
        <v>0</v>
      </c>
      <c r="D37" s="42">
        <v>0</v>
      </c>
      <c r="E37" s="42">
        <v>6233</v>
      </c>
      <c r="F37" s="42">
        <v>9476</v>
      </c>
      <c r="G37" s="42">
        <v>16643</v>
      </c>
      <c r="H37" s="42">
        <v>32352</v>
      </c>
      <c r="I37" s="43">
        <f t="shared" si="8"/>
        <v>100</v>
      </c>
      <c r="J37" s="42">
        <v>391</v>
      </c>
      <c r="K37" s="42">
        <v>391</v>
      </c>
      <c r="L37" s="43">
        <f t="shared" si="9"/>
        <v>100</v>
      </c>
      <c r="M37" s="72"/>
    </row>
    <row r="38" spans="1:13" x14ac:dyDescent="0.25">
      <c r="A38" s="106"/>
      <c r="B38" s="9" t="s">
        <v>46</v>
      </c>
      <c r="C38" s="42">
        <v>0</v>
      </c>
      <c r="D38" s="42">
        <v>0</v>
      </c>
      <c r="E38" s="42">
        <v>14362</v>
      </c>
      <c r="F38" s="42">
        <v>4306</v>
      </c>
      <c r="G38" s="42">
        <v>17236</v>
      </c>
      <c r="H38" s="42">
        <v>35904</v>
      </c>
      <c r="I38" s="43">
        <f t="shared" si="8"/>
        <v>100</v>
      </c>
      <c r="J38" s="42">
        <v>565</v>
      </c>
      <c r="K38" s="42">
        <v>565</v>
      </c>
      <c r="L38" s="43">
        <f t="shared" si="9"/>
        <v>100</v>
      </c>
      <c r="M38" s="72"/>
    </row>
    <row r="39" spans="1:13" x14ac:dyDescent="0.25">
      <c r="A39" s="107"/>
      <c r="B39" s="11" t="s">
        <v>25</v>
      </c>
      <c r="C39" s="44">
        <f>SUM(C34:C38)</f>
        <v>0</v>
      </c>
      <c r="D39" s="44">
        <f t="shared" ref="D39:H39" si="10">SUM(D34:D38)</f>
        <v>0</v>
      </c>
      <c r="E39" s="44">
        <f t="shared" si="10"/>
        <v>67201</v>
      </c>
      <c r="F39" s="44">
        <f t="shared" si="10"/>
        <v>22277</v>
      </c>
      <c r="G39" s="44">
        <f t="shared" si="10"/>
        <v>56398</v>
      </c>
      <c r="H39" s="44">
        <f t="shared" si="10"/>
        <v>145876</v>
      </c>
      <c r="I39" s="10">
        <f>H39*100/SUM(C39:G39)</f>
        <v>100</v>
      </c>
      <c r="J39" s="44">
        <f>SUM(J34:J38)</f>
        <v>2269</v>
      </c>
      <c r="K39" s="44">
        <f>SUM(K34:K38)</f>
        <v>2269</v>
      </c>
      <c r="L39" s="10">
        <f>K39*100/J39</f>
        <v>100</v>
      </c>
      <c r="M39" s="72"/>
    </row>
    <row r="40" spans="1:13" x14ac:dyDescent="0.25">
      <c r="A40" s="105" t="s">
        <v>47</v>
      </c>
      <c r="B40" s="9" t="s">
        <v>48</v>
      </c>
      <c r="C40" s="42">
        <v>0</v>
      </c>
      <c r="D40" s="42">
        <v>0</v>
      </c>
      <c r="E40" s="42">
        <v>11392</v>
      </c>
      <c r="F40" s="42">
        <v>2632</v>
      </c>
      <c r="G40" s="42">
        <v>10424</v>
      </c>
      <c r="H40" s="42">
        <v>24448</v>
      </c>
      <c r="I40" s="43">
        <f>H40*100/SUM(C40:G40)</f>
        <v>100</v>
      </c>
      <c r="J40" s="42">
        <v>379</v>
      </c>
      <c r="K40" s="42">
        <v>379</v>
      </c>
      <c r="L40" s="43">
        <f>K40*100/J40</f>
        <v>100</v>
      </c>
      <c r="M40" s="72"/>
    </row>
    <row r="41" spans="1:13" x14ac:dyDescent="0.25">
      <c r="A41" s="106"/>
      <c r="B41" s="9" t="s">
        <v>49</v>
      </c>
      <c r="C41" s="42">
        <v>0</v>
      </c>
      <c r="D41" s="42">
        <v>0</v>
      </c>
      <c r="E41" s="42">
        <v>6760</v>
      </c>
      <c r="F41" s="42">
        <v>2296</v>
      </c>
      <c r="G41" s="42">
        <v>9442</v>
      </c>
      <c r="H41" s="42">
        <v>18498</v>
      </c>
      <c r="I41" s="43">
        <f t="shared" ref="I41:I44" si="11">H41*100/SUM(C41:G41)</f>
        <v>100</v>
      </c>
      <c r="J41" s="42">
        <v>648</v>
      </c>
      <c r="K41" s="42">
        <v>648</v>
      </c>
      <c r="L41" s="43">
        <f t="shared" ref="L41:L45" si="12">K41*100/J41</f>
        <v>100</v>
      </c>
      <c r="M41" s="72"/>
    </row>
    <row r="42" spans="1:13" x14ac:dyDescent="0.25">
      <c r="A42" s="106"/>
      <c r="B42" s="9" t="s">
        <v>50</v>
      </c>
      <c r="C42" s="42">
        <v>0</v>
      </c>
      <c r="D42" s="42">
        <v>82791</v>
      </c>
      <c r="E42" s="42">
        <v>0</v>
      </c>
      <c r="F42" s="42">
        <v>0</v>
      </c>
      <c r="G42" s="42">
        <v>0</v>
      </c>
      <c r="H42" s="42">
        <v>82791</v>
      </c>
      <c r="I42" s="43">
        <f t="shared" si="11"/>
        <v>100</v>
      </c>
      <c r="J42" s="42">
        <v>3548</v>
      </c>
      <c r="K42" s="42">
        <v>3548</v>
      </c>
      <c r="L42" s="43">
        <f t="shared" si="12"/>
        <v>100</v>
      </c>
      <c r="M42" s="72"/>
    </row>
    <row r="43" spans="1:13" x14ac:dyDescent="0.25">
      <c r="A43" s="106"/>
      <c r="B43" s="9" t="s">
        <v>51</v>
      </c>
      <c r="C43" s="42">
        <v>0</v>
      </c>
      <c r="D43" s="42">
        <v>0</v>
      </c>
      <c r="E43" s="42">
        <v>1416</v>
      </c>
      <c r="F43" s="42">
        <v>4036</v>
      </c>
      <c r="G43" s="42">
        <v>969</v>
      </c>
      <c r="H43" s="42">
        <v>6421</v>
      </c>
      <c r="I43" s="43">
        <f t="shared" si="11"/>
        <v>100</v>
      </c>
      <c r="J43" s="42">
        <v>976</v>
      </c>
      <c r="K43" s="42">
        <v>976</v>
      </c>
      <c r="L43" s="43">
        <f t="shared" si="12"/>
        <v>100</v>
      </c>
      <c r="M43" s="72"/>
    </row>
    <row r="44" spans="1:13" x14ac:dyDescent="0.25">
      <c r="A44" s="106"/>
      <c r="B44" s="9" t="s">
        <v>52</v>
      </c>
      <c r="C44" s="42">
        <v>0</v>
      </c>
      <c r="D44" s="42">
        <v>0</v>
      </c>
      <c r="E44" s="42">
        <v>8020</v>
      </c>
      <c r="F44" s="42">
        <v>3739</v>
      </c>
      <c r="G44" s="42">
        <v>14409</v>
      </c>
      <c r="H44" s="42">
        <v>26168</v>
      </c>
      <c r="I44" s="43">
        <f t="shared" si="11"/>
        <v>100</v>
      </c>
      <c r="J44" s="42">
        <v>442</v>
      </c>
      <c r="K44" s="42">
        <v>442</v>
      </c>
      <c r="L44" s="43">
        <f t="shared" si="12"/>
        <v>100</v>
      </c>
      <c r="M44" s="72"/>
    </row>
    <row r="45" spans="1:13" x14ac:dyDescent="0.25">
      <c r="A45" s="106"/>
      <c r="B45" s="9" t="s">
        <v>53</v>
      </c>
      <c r="C45" s="42">
        <v>0</v>
      </c>
      <c r="D45" s="42">
        <v>0</v>
      </c>
      <c r="E45" s="42">
        <v>12462</v>
      </c>
      <c r="F45" s="42">
        <v>6857</v>
      </c>
      <c r="G45" s="42">
        <v>12368</v>
      </c>
      <c r="H45" s="42">
        <v>31687</v>
      </c>
      <c r="I45" s="43">
        <f>H45*100/SUM(C45:G45)</f>
        <v>100</v>
      </c>
      <c r="J45" s="42">
        <v>537</v>
      </c>
      <c r="K45" s="42">
        <v>537</v>
      </c>
      <c r="L45" s="43">
        <f t="shared" si="12"/>
        <v>100</v>
      </c>
      <c r="M45" s="72"/>
    </row>
    <row r="46" spans="1:13" x14ac:dyDescent="0.25">
      <c r="A46" s="107"/>
      <c r="B46" s="11" t="s">
        <v>25</v>
      </c>
      <c r="C46" s="44">
        <f>SUM(C40:C45)</f>
        <v>0</v>
      </c>
      <c r="D46" s="44">
        <f t="shared" ref="D46:H46" si="13">SUM(D40:D45)</f>
        <v>82791</v>
      </c>
      <c r="E46" s="44">
        <f t="shared" si="13"/>
        <v>40050</v>
      </c>
      <c r="F46" s="44">
        <f t="shared" si="13"/>
        <v>19560</v>
      </c>
      <c r="G46" s="44">
        <f t="shared" si="13"/>
        <v>47612</v>
      </c>
      <c r="H46" s="44">
        <f t="shared" si="13"/>
        <v>190013</v>
      </c>
      <c r="I46" s="10">
        <f>H46*100/SUM(C46:G46)</f>
        <v>100</v>
      </c>
      <c r="J46" s="44">
        <f>SUM(J40:J45)</f>
        <v>6530</v>
      </c>
      <c r="K46" s="44">
        <f>SUM(K40:K45)</f>
        <v>6530</v>
      </c>
      <c r="L46" s="10">
        <f>K46*100/J46</f>
        <v>100</v>
      </c>
      <c r="M46" s="72"/>
    </row>
    <row r="47" spans="1:13" x14ac:dyDescent="0.25">
      <c r="A47" s="105" t="s">
        <v>54</v>
      </c>
      <c r="B47" s="9" t="s">
        <v>55</v>
      </c>
      <c r="C47" s="42">
        <v>0</v>
      </c>
      <c r="D47" s="42">
        <v>0</v>
      </c>
      <c r="E47" s="42">
        <v>11129</v>
      </c>
      <c r="F47" s="42">
        <v>3837</v>
      </c>
      <c r="G47" s="42">
        <v>6599</v>
      </c>
      <c r="H47" s="42">
        <v>21538</v>
      </c>
      <c r="I47" s="43">
        <f>H47*100/SUM(C47:G47)</f>
        <v>99.874797124971025</v>
      </c>
      <c r="J47" s="42">
        <v>401</v>
      </c>
      <c r="K47" s="42">
        <v>401</v>
      </c>
      <c r="L47" s="43">
        <f>K47*100/J47</f>
        <v>100</v>
      </c>
      <c r="M47" s="72"/>
    </row>
    <row r="48" spans="1:13" x14ac:dyDescent="0.25">
      <c r="A48" s="106"/>
      <c r="B48" s="9" t="s">
        <v>56</v>
      </c>
      <c r="C48" s="42">
        <v>0</v>
      </c>
      <c r="D48" s="42">
        <v>0</v>
      </c>
      <c r="E48" s="42">
        <v>10577</v>
      </c>
      <c r="F48" s="42">
        <v>771</v>
      </c>
      <c r="G48" s="42">
        <v>12724</v>
      </c>
      <c r="H48" s="42">
        <v>24056</v>
      </c>
      <c r="I48" s="43">
        <f t="shared" ref="I48:I53" si="14">H48*100/SUM(C48:G48)</f>
        <v>99.933532735127955</v>
      </c>
      <c r="J48" s="42">
        <v>488</v>
      </c>
      <c r="K48" s="42">
        <v>488</v>
      </c>
      <c r="L48" s="43">
        <f t="shared" ref="L48:L53" si="15">K48*100/J48</f>
        <v>100</v>
      </c>
      <c r="M48" s="72"/>
    </row>
    <row r="49" spans="1:13" x14ac:dyDescent="0.25">
      <c r="A49" s="106"/>
      <c r="B49" s="9" t="s">
        <v>57</v>
      </c>
      <c r="C49" s="42">
        <v>0</v>
      </c>
      <c r="D49" s="42">
        <v>0</v>
      </c>
      <c r="E49" s="42">
        <v>8443</v>
      </c>
      <c r="F49" s="42">
        <v>3799</v>
      </c>
      <c r="G49" s="42">
        <v>17129</v>
      </c>
      <c r="H49" s="42">
        <v>28769</v>
      </c>
      <c r="I49" s="43">
        <f t="shared" si="14"/>
        <v>97.950359197848215</v>
      </c>
      <c r="J49" s="42">
        <v>442</v>
      </c>
      <c r="K49" s="42">
        <v>442</v>
      </c>
      <c r="L49" s="43">
        <f t="shared" si="15"/>
        <v>100</v>
      </c>
      <c r="M49" s="72"/>
    </row>
    <row r="50" spans="1:13" x14ac:dyDescent="0.25">
      <c r="A50" s="106"/>
      <c r="B50" s="9" t="s">
        <v>58</v>
      </c>
      <c r="C50" s="42">
        <v>0</v>
      </c>
      <c r="D50" s="42">
        <v>0</v>
      </c>
      <c r="E50" s="42">
        <v>4572</v>
      </c>
      <c r="F50" s="42">
        <v>4193</v>
      </c>
      <c r="G50" s="42">
        <v>12051</v>
      </c>
      <c r="H50" s="42">
        <v>20721</v>
      </c>
      <c r="I50" s="43">
        <f t="shared" si="14"/>
        <v>99.54362029208302</v>
      </c>
      <c r="J50" s="42">
        <v>463</v>
      </c>
      <c r="K50" s="42">
        <v>463</v>
      </c>
      <c r="L50" s="43">
        <f t="shared" si="15"/>
        <v>100</v>
      </c>
      <c r="M50" s="72"/>
    </row>
    <row r="51" spans="1:13" x14ac:dyDescent="0.25">
      <c r="A51" s="106"/>
      <c r="B51" s="9" t="s">
        <v>59</v>
      </c>
      <c r="C51" s="42">
        <v>0</v>
      </c>
      <c r="D51" s="42">
        <v>0</v>
      </c>
      <c r="E51" s="42">
        <v>16240</v>
      </c>
      <c r="F51" s="42">
        <v>7998</v>
      </c>
      <c r="G51" s="42">
        <v>14578</v>
      </c>
      <c r="H51" s="42">
        <v>38800</v>
      </c>
      <c r="I51" s="43">
        <f t="shared" si="14"/>
        <v>99.958779884583677</v>
      </c>
      <c r="J51" s="42">
        <v>535</v>
      </c>
      <c r="K51" s="42">
        <v>535</v>
      </c>
      <c r="L51" s="43">
        <f t="shared" si="15"/>
        <v>100</v>
      </c>
      <c r="M51" s="72"/>
    </row>
    <row r="52" spans="1:13" x14ac:dyDescent="0.25">
      <c r="A52" s="106"/>
      <c r="B52" s="9" t="s">
        <v>60</v>
      </c>
      <c r="C52" s="42">
        <v>109598</v>
      </c>
      <c r="D52" s="42">
        <v>0</v>
      </c>
      <c r="E52" s="42">
        <v>0</v>
      </c>
      <c r="F52" s="42">
        <v>0</v>
      </c>
      <c r="G52" s="42">
        <v>0</v>
      </c>
      <c r="H52" s="42">
        <v>109598</v>
      </c>
      <c r="I52" s="43">
        <f t="shared" si="14"/>
        <v>100</v>
      </c>
      <c r="J52" s="42">
        <v>4111</v>
      </c>
      <c r="K52" s="42">
        <v>4111</v>
      </c>
      <c r="L52" s="43">
        <f t="shared" si="15"/>
        <v>100</v>
      </c>
      <c r="M52" s="72"/>
    </row>
    <row r="53" spans="1:13" x14ac:dyDescent="0.25">
      <c r="A53" s="106"/>
      <c r="B53" s="9" t="s">
        <v>61</v>
      </c>
      <c r="C53" s="42">
        <v>0</v>
      </c>
      <c r="D53" s="42">
        <v>0</v>
      </c>
      <c r="E53" s="42">
        <v>11533</v>
      </c>
      <c r="F53" s="42">
        <v>15895</v>
      </c>
      <c r="G53" s="42">
        <v>16499</v>
      </c>
      <c r="H53" s="42">
        <v>43299</v>
      </c>
      <c r="I53" s="43">
        <f t="shared" si="14"/>
        <v>98.570355362305648</v>
      </c>
      <c r="J53" s="42">
        <v>1932</v>
      </c>
      <c r="K53" s="42">
        <v>1876</v>
      </c>
      <c r="L53" s="43">
        <f t="shared" si="15"/>
        <v>97.101449275362313</v>
      </c>
      <c r="M53" s="72"/>
    </row>
    <row r="54" spans="1:13" x14ac:dyDescent="0.25">
      <c r="A54" s="107"/>
      <c r="B54" s="11" t="s">
        <v>25</v>
      </c>
      <c r="C54" s="44">
        <f>SUM(C47:C53)</f>
        <v>109598</v>
      </c>
      <c r="D54" s="44">
        <f t="shared" ref="D54:H54" si="16">SUM(D47:D53)</f>
        <v>0</v>
      </c>
      <c r="E54" s="44">
        <f t="shared" si="16"/>
        <v>62494</v>
      </c>
      <c r="F54" s="44">
        <f t="shared" si="16"/>
        <v>36493</v>
      </c>
      <c r="G54" s="44">
        <f t="shared" si="16"/>
        <v>79580</v>
      </c>
      <c r="H54" s="44">
        <f t="shared" si="16"/>
        <v>286781</v>
      </c>
      <c r="I54" s="10">
        <f>H54*100/SUM(C54:G54)</f>
        <v>99.51971960508736</v>
      </c>
      <c r="J54" s="44">
        <f>SUM(J47:J53)</f>
        <v>8372</v>
      </c>
      <c r="K54" s="44">
        <f>SUM(K47:K53)</f>
        <v>8316</v>
      </c>
      <c r="L54" s="10">
        <f>K54*100/J54</f>
        <v>99.331103678929765</v>
      </c>
      <c r="M54" s="72"/>
    </row>
    <row r="55" spans="1:13" x14ac:dyDescent="0.25">
      <c r="A55" s="105" t="s">
        <v>62</v>
      </c>
      <c r="B55" s="9" t="s">
        <v>63</v>
      </c>
      <c r="C55" s="42">
        <v>0</v>
      </c>
      <c r="D55" s="42">
        <v>0</v>
      </c>
      <c r="E55" s="42">
        <v>10829</v>
      </c>
      <c r="F55" s="42">
        <v>5678</v>
      </c>
      <c r="G55" s="42">
        <v>12090</v>
      </c>
      <c r="H55" s="42">
        <v>28533</v>
      </c>
      <c r="I55" s="43">
        <f>H55*100/SUM(C55:G55)</f>
        <v>99.776200300730849</v>
      </c>
      <c r="J55" s="42">
        <v>698</v>
      </c>
      <c r="K55" s="42">
        <v>698</v>
      </c>
      <c r="L55" s="43">
        <f>K55*100/J55</f>
        <v>100</v>
      </c>
      <c r="M55" s="72"/>
    </row>
    <row r="56" spans="1:13" x14ac:dyDescent="0.25">
      <c r="A56" s="106"/>
      <c r="B56" s="9" t="s">
        <v>64</v>
      </c>
      <c r="C56" s="42">
        <v>0</v>
      </c>
      <c r="D56" s="42">
        <v>0</v>
      </c>
      <c r="E56" s="42">
        <v>1859</v>
      </c>
      <c r="F56" s="42">
        <v>2271</v>
      </c>
      <c r="G56" s="42">
        <v>5039</v>
      </c>
      <c r="H56" s="42">
        <v>9161</v>
      </c>
      <c r="I56" s="43">
        <f t="shared" ref="I56:I58" si="17">H56*100/SUM(C56:G56)</f>
        <v>99.912749481950044</v>
      </c>
      <c r="J56" s="42">
        <v>230</v>
      </c>
      <c r="K56" s="42">
        <v>230</v>
      </c>
      <c r="L56" s="43">
        <f t="shared" ref="L56:L58" si="18">K56*100/J56</f>
        <v>100</v>
      </c>
      <c r="M56" s="72"/>
    </row>
    <row r="57" spans="1:13" x14ac:dyDescent="0.25">
      <c r="A57" s="106"/>
      <c r="B57" s="9" t="s">
        <v>65</v>
      </c>
      <c r="C57" s="42">
        <v>0</v>
      </c>
      <c r="D57" s="42">
        <v>0</v>
      </c>
      <c r="E57" s="42">
        <v>4910</v>
      </c>
      <c r="F57" s="42">
        <v>4285</v>
      </c>
      <c r="G57" s="42">
        <v>15876</v>
      </c>
      <c r="H57" s="42">
        <v>25029</v>
      </c>
      <c r="I57" s="43">
        <f t="shared" si="17"/>
        <v>99.832475768816565</v>
      </c>
      <c r="J57" s="42">
        <v>563</v>
      </c>
      <c r="K57" s="42">
        <v>563</v>
      </c>
      <c r="L57" s="43">
        <f t="shared" si="18"/>
        <v>100</v>
      </c>
      <c r="M57" s="72"/>
    </row>
    <row r="58" spans="1:13" x14ac:dyDescent="0.25">
      <c r="A58" s="106"/>
      <c r="B58" s="9" t="s">
        <v>66</v>
      </c>
      <c r="C58" s="42">
        <v>0</v>
      </c>
      <c r="D58" s="42">
        <v>0</v>
      </c>
      <c r="E58" s="42">
        <v>24789</v>
      </c>
      <c r="F58" s="42">
        <v>3879</v>
      </c>
      <c r="G58" s="42">
        <v>14821</v>
      </c>
      <c r="H58" s="42">
        <v>43461</v>
      </c>
      <c r="I58" s="43">
        <f t="shared" si="17"/>
        <v>99.935615902871987</v>
      </c>
      <c r="J58" s="42">
        <v>709</v>
      </c>
      <c r="K58" s="42">
        <v>709</v>
      </c>
      <c r="L58" s="43">
        <f t="shared" si="18"/>
        <v>100</v>
      </c>
      <c r="M58" s="72"/>
    </row>
    <row r="59" spans="1:13" x14ac:dyDescent="0.25">
      <c r="A59" s="107"/>
      <c r="B59" s="11" t="s">
        <v>25</v>
      </c>
      <c r="C59" s="44">
        <f>SUM(C55:C58)</f>
        <v>0</v>
      </c>
      <c r="D59" s="44">
        <f t="shared" ref="D59:G59" si="19">SUM(D55:D58)</f>
        <v>0</v>
      </c>
      <c r="E59" s="44">
        <f t="shared" si="19"/>
        <v>42387</v>
      </c>
      <c r="F59" s="44">
        <f t="shared" si="19"/>
        <v>16113</v>
      </c>
      <c r="G59" s="44">
        <f t="shared" si="19"/>
        <v>47826</v>
      </c>
      <c r="H59" s="44">
        <f>SUM(H55:H58)</f>
        <v>106184</v>
      </c>
      <c r="I59" s="10">
        <f>H59*100/SUM(C59:G59)</f>
        <v>99.866448469800432</v>
      </c>
      <c r="J59" s="44">
        <f>SUM(J55:J58)</f>
        <v>2200</v>
      </c>
      <c r="K59" s="44">
        <f>SUM(K55:K58)</f>
        <v>2200</v>
      </c>
      <c r="L59" s="10">
        <f>K59*100/J59</f>
        <v>100</v>
      </c>
      <c r="M59" s="72"/>
    </row>
    <row r="60" spans="1:13" x14ac:dyDescent="0.25">
      <c r="A60" s="105" t="s">
        <v>67</v>
      </c>
      <c r="B60" s="9" t="s">
        <v>68</v>
      </c>
      <c r="C60" s="42">
        <v>0</v>
      </c>
      <c r="D60" s="42">
        <v>0</v>
      </c>
      <c r="E60" s="42">
        <v>36102</v>
      </c>
      <c r="F60" s="42">
        <v>2722</v>
      </c>
      <c r="G60" s="42">
        <v>13379</v>
      </c>
      <c r="H60" s="42">
        <v>51308</v>
      </c>
      <c r="I60" s="43">
        <f>H60*100/SUM(C60:G60)</f>
        <v>98.285539145259847</v>
      </c>
      <c r="J60" s="42">
        <v>1153</v>
      </c>
      <c r="K60" s="42">
        <v>1123</v>
      </c>
      <c r="L60" s="43">
        <f>K60*100/J60</f>
        <v>97.398091934085002</v>
      </c>
      <c r="M60" s="72"/>
    </row>
    <row r="61" spans="1:13" x14ac:dyDescent="0.25">
      <c r="A61" s="106"/>
      <c r="B61" s="9" t="s">
        <v>69</v>
      </c>
      <c r="C61" s="42">
        <v>0</v>
      </c>
      <c r="D61" s="42">
        <v>0</v>
      </c>
      <c r="E61" s="42">
        <v>20041</v>
      </c>
      <c r="F61" s="42">
        <v>6503</v>
      </c>
      <c r="G61" s="42">
        <v>11607</v>
      </c>
      <c r="H61" s="42">
        <v>37635</v>
      </c>
      <c r="I61" s="43">
        <f t="shared" ref="I61:I63" si="20">H61*100/SUM(C61:G61)</f>
        <v>98.647479751513728</v>
      </c>
      <c r="J61" s="42">
        <v>863</v>
      </c>
      <c r="K61" s="42">
        <v>863</v>
      </c>
      <c r="L61" s="43">
        <f t="shared" ref="L61:L63" si="21">K61*100/J61</f>
        <v>100</v>
      </c>
      <c r="M61" s="72"/>
    </row>
    <row r="62" spans="1:13" x14ac:dyDescent="0.25">
      <c r="A62" s="106"/>
      <c r="B62" s="9" t="s">
        <v>70</v>
      </c>
      <c r="C62" s="42">
        <v>0</v>
      </c>
      <c r="D62" s="42">
        <v>0</v>
      </c>
      <c r="E62" s="42">
        <v>3251</v>
      </c>
      <c r="F62" s="42">
        <v>558</v>
      </c>
      <c r="G62" s="42">
        <v>4882</v>
      </c>
      <c r="H62" s="42">
        <v>8512</v>
      </c>
      <c r="I62" s="43">
        <f t="shared" si="20"/>
        <v>97.940398112990451</v>
      </c>
      <c r="J62" s="42">
        <v>137</v>
      </c>
      <c r="K62" s="42">
        <v>137</v>
      </c>
      <c r="L62" s="43">
        <f t="shared" si="21"/>
        <v>100</v>
      </c>
      <c r="M62" s="72"/>
    </row>
    <row r="63" spans="1:13" x14ac:dyDescent="0.25">
      <c r="A63" s="106"/>
      <c r="B63" s="9" t="s">
        <v>71</v>
      </c>
      <c r="C63" s="42">
        <v>0</v>
      </c>
      <c r="D63" s="42">
        <v>0</v>
      </c>
      <c r="E63" s="42">
        <v>25140</v>
      </c>
      <c r="F63" s="42">
        <v>7165</v>
      </c>
      <c r="G63" s="42">
        <v>12671</v>
      </c>
      <c r="H63" s="42">
        <v>44976</v>
      </c>
      <c r="I63" s="43">
        <f t="shared" si="20"/>
        <v>100</v>
      </c>
      <c r="J63" s="42">
        <v>22858</v>
      </c>
      <c r="K63" s="42">
        <v>22267</v>
      </c>
      <c r="L63" s="43">
        <f t="shared" si="21"/>
        <v>97.4144719573016</v>
      </c>
      <c r="M63" s="72"/>
    </row>
    <row r="64" spans="1:13" x14ac:dyDescent="0.25">
      <c r="A64" s="107"/>
      <c r="B64" s="11" t="s">
        <v>25</v>
      </c>
      <c r="C64" s="44">
        <f>SUM(C60:C63)</f>
        <v>0</v>
      </c>
      <c r="D64" s="44">
        <f t="shared" ref="D64:H64" si="22">SUM(D60:D63)</f>
        <v>0</v>
      </c>
      <c r="E64" s="44">
        <f t="shared" si="22"/>
        <v>84534</v>
      </c>
      <c r="F64" s="44">
        <f t="shared" si="22"/>
        <v>16948</v>
      </c>
      <c r="G64" s="44">
        <f t="shared" si="22"/>
        <v>42539</v>
      </c>
      <c r="H64" s="44">
        <f t="shared" si="22"/>
        <v>142431</v>
      </c>
      <c r="I64" s="10">
        <f>H64*100/SUM(C64:G64)</f>
        <v>98.895994334159596</v>
      </c>
      <c r="J64" s="44">
        <f>SUM(J60:J63)</f>
        <v>25011</v>
      </c>
      <c r="K64" s="44">
        <f>SUM(K60:K63)</f>
        <v>24390</v>
      </c>
      <c r="L64" s="10">
        <f>K64*100/J64</f>
        <v>97.517092479309099</v>
      </c>
      <c r="M64" s="72"/>
    </row>
    <row r="65" spans="1:13" x14ac:dyDescent="0.25">
      <c r="A65" s="105" t="s">
        <v>72</v>
      </c>
      <c r="B65" s="9" t="s">
        <v>73</v>
      </c>
      <c r="C65" s="42">
        <v>0</v>
      </c>
      <c r="D65" s="42">
        <v>0</v>
      </c>
      <c r="E65" s="42">
        <v>9379</v>
      </c>
      <c r="F65" s="42">
        <v>1971</v>
      </c>
      <c r="G65" s="42">
        <v>15255</v>
      </c>
      <c r="H65" s="42">
        <v>26010</v>
      </c>
      <c r="I65" s="43">
        <f>H65*100/SUM(C65:G65)</f>
        <v>97.763578274760377</v>
      </c>
      <c r="J65" s="42">
        <v>475</v>
      </c>
      <c r="K65" s="42">
        <v>446</v>
      </c>
      <c r="L65" s="43">
        <f>K65*100/J65</f>
        <v>93.89473684210526</v>
      </c>
      <c r="M65" s="72"/>
    </row>
    <row r="66" spans="1:13" x14ac:dyDescent="0.25">
      <c r="A66" s="106"/>
      <c r="B66" s="9" t="s">
        <v>74</v>
      </c>
      <c r="C66" s="42">
        <v>0</v>
      </c>
      <c r="D66" s="42">
        <v>0</v>
      </c>
      <c r="E66" s="42">
        <v>5321</v>
      </c>
      <c r="F66" s="42">
        <v>2870</v>
      </c>
      <c r="G66" s="42">
        <v>6923</v>
      </c>
      <c r="H66" s="42">
        <v>14657</v>
      </c>
      <c r="I66" s="43">
        <f t="shared" ref="I66:I70" si="23">H66*100/SUM(C66:G66)</f>
        <v>96.976313351859204</v>
      </c>
      <c r="J66" s="42">
        <v>306</v>
      </c>
      <c r="K66" s="42">
        <v>247</v>
      </c>
      <c r="L66" s="43">
        <f t="shared" ref="L66:L70" si="24">K66*100/J66</f>
        <v>80.718954248366018</v>
      </c>
      <c r="M66" s="72"/>
    </row>
    <row r="67" spans="1:13" x14ac:dyDescent="0.25">
      <c r="A67" s="106"/>
      <c r="B67" s="9" t="s">
        <v>75</v>
      </c>
      <c r="C67" s="42">
        <v>0</v>
      </c>
      <c r="D67" s="42">
        <v>0</v>
      </c>
      <c r="E67" s="42">
        <v>5915</v>
      </c>
      <c r="F67" s="42">
        <v>589</v>
      </c>
      <c r="G67" s="42">
        <v>13270</v>
      </c>
      <c r="H67" s="42">
        <v>19774</v>
      </c>
      <c r="I67" s="43">
        <f t="shared" si="23"/>
        <v>100</v>
      </c>
      <c r="J67" s="42">
        <v>622</v>
      </c>
      <c r="K67" s="42">
        <v>622</v>
      </c>
      <c r="L67" s="43">
        <f t="shared" si="24"/>
        <v>100</v>
      </c>
      <c r="M67" s="72"/>
    </row>
    <row r="68" spans="1:13" x14ac:dyDescent="0.25">
      <c r="A68" s="106"/>
      <c r="B68" s="9" t="s">
        <v>76</v>
      </c>
      <c r="C68" s="42">
        <v>0</v>
      </c>
      <c r="D68" s="42">
        <v>0</v>
      </c>
      <c r="E68" s="42">
        <v>27170</v>
      </c>
      <c r="F68" s="42">
        <v>1198</v>
      </c>
      <c r="G68" s="42">
        <v>12154</v>
      </c>
      <c r="H68" s="42">
        <v>40828</v>
      </c>
      <c r="I68" s="43">
        <f t="shared" si="23"/>
        <v>100.7551453531415</v>
      </c>
      <c r="J68" s="42">
        <v>958</v>
      </c>
      <c r="K68" s="42">
        <v>958</v>
      </c>
      <c r="L68" s="43">
        <f t="shared" si="24"/>
        <v>100</v>
      </c>
      <c r="M68" s="72"/>
    </row>
    <row r="69" spans="1:13" x14ac:dyDescent="0.25">
      <c r="A69" s="106"/>
      <c r="B69" s="9" t="s">
        <v>77</v>
      </c>
      <c r="C69" s="42">
        <v>0</v>
      </c>
      <c r="D69" s="42">
        <v>0</v>
      </c>
      <c r="E69" s="42">
        <v>22677</v>
      </c>
      <c r="F69" s="42">
        <v>0</v>
      </c>
      <c r="G69" s="42">
        <v>0</v>
      </c>
      <c r="H69" s="42">
        <v>22677</v>
      </c>
      <c r="I69" s="43">
        <f t="shared" si="23"/>
        <v>100</v>
      </c>
      <c r="J69" s="42">
        <v>290</v>
      </c>
      <c r="K69" s="42">
        <v>255</v>
      </c>
      <c r="L69" s="43">
        <f t="shared" si="24"/>
        <v>87.931034482758619</v>
      </c>
      <c r="M69" s="72"/>
    </row>
    <row r="70" spans="1:13" x14ac:dyDescent="0.25">
      <c r="A70" s="106"/>
      <c r="B70" s="9" t="s">
        <v>78</v>
      </c>
      <c r="C70" s="42">
        <v>0</v>
      </c>
      <c r="D70" s="42">
        <v>0</v>
      </c>
      <c r="E70" s="42">
        <v>6510</v>
      </c>
      <c r="F70" s="42">
        <v>13930</v>
      </c>
      <c r="G70" s="42">
        <v>92200</v>
      </c>
      <c r="H70" s="42">
        <v>111685</v>
      </c>
      <c r="I70" s="43">
        <f t="shared" si="23"/>
        <v>99.152166193181813</v>
      </c>
      <c r="J70" s="42">
        <v>322</v>
      </c>
      <c r="K70" s="42">
        <v>305</v>
      </c>
      <c r="L70" s="43">
        <f t="shared" si="24"/>
        <v>94.720496894409933</v>
      </c>
      <c r="M70" s="72"/>
    </row>
    <row r="71" spans="1:13" x14ac:dyDescent="0.25">
      <c r="A71" s="107"/>
      <c r="B71" s="11" t="s">
        <v>25</v>
      </c>
      <c r="C71" s="44">
        <f>SUM(C65:C70)</f>
        <v>0</v>
      </c>
      <c r="D71" s="44">
        <f t="shared" ref="D71:H71" si="25">SUM(D65:D70)</f>
        <v>0</v>
      </c>
      <c r="E71" s="44">
        <f t="shared" si="25"/>
        <v>76972</v>
      </c>
      <c r="F71" s="44">
        <f t="shared" si="25"/>
        <v>20558</v>
      </c>
      <c r="G71" s="44">
        <f t="shared" si="25"/>
        <v>139802</v>
      </c>
      <c r="H71" s="44">
        <f t="shared" si="25"/>
        <v>235631</v>
      </c>
      <c r="I71" s="10">
        <f>H71*100/(SUM(C71:G71))</f>
        <v>99.28328249035107</v>
      </c>
      <c r="J71" s="44">
        <f>SUM(J65:J70)</f>
        <v>2973</v>
      </c>
      <c r="K71" s="44">
        <f>SUM(K65:K70)</f>
        <v>2833</v>
      </c>
      <c r="L71" s="10">
        <f>K71*100/J71</f>
        <v>95.290951900437264</v>
      </c>
      <c r="M71" s="72"/>
    </row>
    <row r="72" spans="1:13" x14ac:dyDescent="0.25">
      <c r="A72" s="105" t="s">
        <v>79</v>
      </c>
      <c r="B72" s="9" t="s">
        <v>80</v>
      </c>
      <c r="C72" s="42">
        <v>0</v>
      </c>
      <c r="D72" s="42">
        <v>0</v>
      </c>
      <c r="E72" s="42">
        <v>178130</v>
      </c>
      <c r="F72" s="42">
        <v>574</v>
      </c>
      <c r="G72" s="42">
        <v>5334</v>
      </c>
      <c r="H72" s="42">
        <v>182336</v>
      </c>
      <c r="I72" s="43">
        <f>H72*100/SUM(C72:G72)</f>
        <v>99.075190993164455</v>
      </c>
      <c r="J72" s="42">
        <v>477</v>
      </c>
      <c r="K72" s="42">
        <v>477</v>
      </c>
      <c r="L72" s="43">
        <f>K72*100/J72</f>
        <v>100</v>
      </c>
      <c r="M72" s="72"/>
    </row>
    <row r="73" spans="1:13" x14ac:dyDescent="0.25">
      <c r="A73" s="106"/>
      <c r="B73" s="9" t="s">
        <v>81</v>
      </c>
      <c r="C73" s="42">
        <v>0</v>
      </c>
      <c r="D73" s="42">
        <v>0</v>
      </c>
      <c r="E73" s="42">
        <v>11086</v>
      </c>
      <c r="F73" s="42">
        <v>7805</v>
      </c>
      <c r="G73" s="42">
        <v>18938</v>
      </c>
      <c r="H73" s="42">
        <v>37829</v>
      </c>
      <c r="I73" s="43">
        <f t="shared" ref="I73:I78" si="26">H73*100/SUM(C73:G73)</f>
        <v>100</v>
      </c>
      <c r="J73" s="42">
        <v>427</v>
      </c>
      <c r="K73" s="42">
        <v>316</v>
      </c>
      <c r="L73" s="43">
        <f>K73*100/J73</f>
        <v>74.004683840749408</v>
      </c>
      <c r="M73" s="72"/>
    </row>
    <row r="74" spans="1:13" x14ac:dyDescent="0.25">
      <c r="A74" s="106"/>
      <c r="B74" s="9" t="s">
        <v>82</v>
      </c>
      <c r="C74" s="42">
        <v>0</v>
      </c>
      <c r="D74" s="42">
        <v>0</v>
      </c>
      <c r="E74" s="42">
        <v>5921</v>
      </c>
      <c r="F74" s="42">
        <v>692</v>
      </c>
      <c r="G74" s="42">
        <v>10002</v>
      </c>
      <c r="H74" s="42">
        <v>15817</v>
      </c>
      <c r="I74" s="43">
        <f t="shared" si="26"/>
        <v>95.197111044237133</v>
      </c>
      <c r="J74" s="42">
        <v>268</v>
      </c>
      <c r="K74" s="42">
        <v>268</v>
      </c>
      <c r="L74" s="43">
        <f>K74*100/J74</f>
        <v>100</v>
      </c>
      <c r="M74" s="72"/>
    </row>
    <row r="75" spans="1:13" x14ac:dyDescent="0.25">
      <c r="A75" s="106"/>
      <c r="B75" s="9" t="s">
        <v>83</v>
      </c>
      <c r="C75" s="42">
        <v>0</v>
      </c>
      <c r="D75" s="42">
        <v>0</v>
      </c>
      <c r="E75" s="42">
        <v>14430</v>
      </c>
      <c r="F75" s="42">
        <v>609</v>
      </c>
      <c r="G75" s="42">
        <v>8352</v>
      </c>
      <c r="H75" s="42">
        <v>23391</v>
      </c>
      <c r="I75" s="43">
        <f t="shared" si="26"/>
        <v>100</v>
      </c>
      <c r="J75" s="42">
        <v>350</v>
      </c>
      <c r="K75" s="42">
        <v>350</v>
      </c>
      <c r="L75" s="43">
        <f t="shared" ref="L75:L79" si="27">K75*100/J75</f>
        <v>100</v>
      </c>
      <c r="M75" s="72"/>
    </row>
    <row r="76" spans="1:13" x14ac:dyDescent="0.25">
      <c r="A76" s="106"/>
      <c r="B76" s="9" t="s">
        <v>84</v>
      </c>
      <c r="C76" s="42">
        <v>0</v>
      </c>
      <c r="D76" s="42">
        <v>0</v>
      </c>
      <c r="E76" s="42">
        <v>14447</v>
      </c>
      <c r="F76" s="42">
        <v>2046</v>
      </c>
      <c r="G76" s="42">
        <v>15999</v>
      </c>
      <c r="H76" s="42">
        <v>32492</v>
      </c>
      <c r="I76" s="43">
        <f t="shared" si="26"/>
        <v>100</v>
      </c>
      <c r="J76" s="42">
        <v>739</v>
      </c>
      <c r="K76" s="42">
        <v>739</v>
      </c>
      <c r="L76" s="43">
        <f t="shared" si="27"/>
        <v>100</v>
      </c>
      <c r="M76" s="72"/>
    </row>
    <row r="77" spans="1:13" x14ac:dyDescent="0.25">
      <c r="A77" s="106"/>
      <c r="B77" s="9" t="s">
        <v>85</v>
      </c>
      <c r="C77" s="42">
        <v>0</v>
      </c>
      <c r="D77" s="42">
        <v>0</v>
      </c>
      <c r="E77" s="42">
        <v>22181</v>
      </c>
      <c r="F77" s="42">
        <v>2957</v>
      </c>
      <c r="G77" s="42">
        <v>12207</v>
      </c>
      <c r="H77" s="42">
        <v>37345</v>
      </c>
      <c r="I77" s="43">
        <f t="shared" si="26"/>
        <v>100</v>
      </c>
      <c r="J77" s="42">
        <v>760</v>
      </c>
      <c r="K77" s="42">
        <v>760</v>
      </c>
      <c r="L77" s="43">
        <f t="shared" si="27"/>
        <v>100</v>
      </c>
      <c r="M77" s="72"/>
    </row>
    <row r="78" spans="1:13" x14ac:dyDescent="0.25">
      <c r="A78" s="106"/>
      <c r="B78" s="9" t="s">
        <v>86</v>
      </c>
      <c r="C78" s="9">
        <v>547484</v>
      </c>
      <c r="D78" s="9">
        <v>0</v>
      </c>
      <c r="E78" s="9">
        <v>0</v>
      </c>
      <c r="F78" s="9">
        <v>0</v>
      </c>
      <c r="G78" s="9">
        <v>0</v>
      </c>
      <c r="H78" s="9">
        <v>542009</v>
      </c>
      <c r="I78" s="43">
        <f t="shared" si="26"/>
        <v>98.99997077540165</v>
      </c>
      <c r="J78" s="9">
        <v>35865</v>
      </c>
      <c r="K78" s="9">
        <v>34071</v>
      </c>
      <c r="L78" s="43">
        <f t="shared" si="27"/>
        <v>94.99790882475952</v>
      </c>
      <c r="M78" s="72"/>
    </row>
    <row r="79" spans="1:13" x14ac:dyDescent="0.25">
      <c r="A79" s="106"/>
      <c r="B79" s="9" t="s">
        <v>87</v>
      </c>
      <c r="C79" s="42">
        <v>0</v>
      </c>
      <c r="D79" s="42">
        <v>0</v>
      </c>
      <c r="E79" s="42">
        <v>16706</v>
      </c>
      <c r="F79" s="42">
        <v>37856</v>
      </c>
      <c r="G79" s="42">
        <v>48919</v>
      </c>
      <c r="H79" s="42">
        <v>103481</v>
      </c>
      <c r="I79" s="43">
        <f>H79*100/SUM(C79:G79)</f>
        <v>100</v>
      </c>
      <c r="J79" s="42">
        <v>926</v>
      </c>
      <c r="K79" s="42">
        <v>926</v>
      </c>
      <c r="L79" s="43">
        <f t="shared" si="27"/>
        <v>100</v>
      </c>
      <c r="M79" s="72"/>
    </row>
    <row r="80" spans="1:13" ht="18.75" customHeight="1" x14ac:dyDescent="0.25">
      <c r="A80" s="107"/>
      <c r="B80" s="11" t="s">
        <v>25</v>
      </c>
      <c r="C80" s="44">
        <f>SUM(C72:C79)</f>
        <v>547484</v>
      </c>
      <c r="D80" s="44">
        <f t="shared" ref="D80:H80" si="28">SUM(D72:D79)</f>
        <v>0</v>
      </c>
      <c r="E80" s="44">
        <f t="shared" si="28"/>
        <v>262901</v>
      </c>
      <c r="F80" s="44">
        <f t="shared" si="28"/>
        <v>52539</v>
      </c>
      <c r="G80" s="44">
        <f t="shared" si="28"/>
        <v>119751</v>
      </c>
      <c r="H80" s="44">
        <f t="shared" si="28"/>
        <v>974700</v>
      </c>
      <c r="I80" s="10">
        <f>H80*100/SUM(C80:G80)</f>
        <v>99.188439718116371</v>
      </c>
      <c r="J80" s="44">
        <f>SUM(J72:J79)</f>
        <v>39812</v>
      </c>
      <c r="K80" s="44">
        <f>SUM(K72:K79)</f>
        <v>37907</v>
      </c>
      <c r="L80" s="10">
        <f>K80*100/J80</f>
        <v>95.215010549583042</v>
      </c>
      <c r="M80" s="72"/>
    </row>
    <row r="81" spans="1:13" ht="27.75" customHeight="1" x14ac:dyDescent="0.25">
      <c r="A81" s="73"/>
      <c r="B81" s="11" t="s">
        <v>88</v>
      </c>
      <c r="C81" s="44">
        <f>SUM(C18,C25,C33,C39,C46,C54,C59,C64,C71,C80)</f>
        <v>1128398</v>
      </c>
      <c r="D81" s="44">
        <f t="shared" ref="D81:H81" si="29">SUM(D18,D25,D33,D39,D46,D54,D59,D64,D71,D80)</f>
        <v>138602</v>
      </c>
      <c r="E81" s="44">
        <f t="shared" si="29"/>
        <v>875439</v>
      </c>
      <c r="F81" s="44">
        <f t="shared" si="29"/>
        <v>341495</v>
      </c>
      <c r="G81" s="44">
        <f t="shared" si="29"/>
        <v>714253</v>
      </c>
      <c r="H81" s="44">
        <f t="shared" si="29"/>
        <v>3176458</v>
      </c>
      <c r="I81" s="10">
        <f>H81*100/SUM(C81:G81)</f>
        <v>99.32058381826954</v>
      </c>
      <c r="J81" s="44">
        <f>SUM(J18,J25,J33,J39,J46,J54,J59,J64,J71,J80)</f>
        <v>127900</v>
      </c>
      <c r="K81" s="44">
        <f>SUM(K18,K25,K33,K39,K46,K54,K59,K64,K71,K80)</f>
        <v>124670</v>
      </c>
      <c r="L81" s="10">
        <f>K81*100/J81</f>
        <v>97.474589523064893</v>
      </c>
      <c r="M81" s="72"/>
    </row>
    <row r="82" spans="1:13" x14ac:dyDescent="0.25">
      <c r="A82" s="108" t="s">
        <v>1</v>
      </c>
      <c r="B82" s="108"/>
      <c r="C82" s="108"/>
      <c r="D82" s="108"/>
      <c r="E82" s="108"/>
      <c r="F82" s="108"/>
      <c r="G82" s="108"/>
      <c r="H82" s="108"/>
      <c r="I82" s="108"/>
      <c r="J82" s="108"/>
      <c r="K82" s="108"/>
      <c r="L82" s="108"/>
      <c r="M82" s="108"/>
    </row>
    <row r="83" spans="1:13" x14ac:dyDescent="0.25">
      <c r="A83" s="108" t="s">
        <v>1</v>
      </c>
      <c r="B83" s="108"/>
      <c r="C83" s="108"/>
      <c r="D83" s="108"/>
      <c r="E83" s="108"/>
      <c r="F83" s="108"/>
      <c r="G83" s="108"/>
      <c r="H83" s="108"/>
      <c r="I83" s="108"/>
      <c r="J83" s="108"/>
      <c r="K83" s="108"/>
      <c r="L83" s="108"/>
      <c r="M83" s="108"/>
    </row>
  </sheetData>
  <mergeCells count="31">
    <mergeCell ref="A3:B3"/>
    <mergeCell ref="C3:D3"/>
    <mergeCell ref="A4:M4"/>
    <mergeCell ref="A1:M1"/>
    <mergeCell ref="A5:A10"/>
    <mergeCell ref="B5:B10"/>
    <mergeCell ref="C5:G7"/>
    <mergeCell ref="H5:I7"/>
    <mergeCell ref="J5:J10"/>
    <mergeCell ref="K5:L7"/>
    <mergeCell ref="C8:C10"/>
    <mergeCell ref="D8:D10"/>
    <mergeCell ref="E8:E10"/>
    <mergeCell ref="F8:F10"/>
    <mergeCell ref="G8:G10"/>
    <mergeCell ref="H8:H10"/>
    <mergeCell ref="I8:I10"/>
    <mergeCell ref="K8:K10"/>
    <mergeCell ref="L8:L10"/>
    <mergeCell ref="A11:A18"/>
    <mergeCell ref="A19:A25"/>
    <mergeCell ref="A26:A33"/>
    <mergeCell ref="A34:A39"/>
    <mergeCell ref="A40:A46"/>
    <mergeCell ref="A82:M82"/>
    <mergeCell ref="A83:M83"/>
    <mergeCell ref="A47:A54"/>
    <mergeCell ref="A55:A59"/>
    <mergeCell ref="A60:A64"/>
    <mergeCell ref="A65:A71"/>
    <mergeCell ref="A72:A80"/>
  </mergeCells>
  <pageMargins left="0.7" right="0.7" top="0.75" bottom="0.75" header="0.3" footer="0.3"/>
  <pageSetup paperSize="9" orientation="portrait" r:id="rId1"/>
  <ignoredErrors>
    <ignoredError sqref="H15:I15" formulaRange="1"/>
    <ignoredError sqref="C3" numberStoredAsText="1"/>
    <ignoredError sqref="I25 I33 I39 I46 I54 I59 I64 I71 I80:I81 I1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showGridLines="0" workbookViewId="0">
      <pane xSplit="2" ySplit="16" topLeftCell="C17" activePane="bottomRight" state="frozen"/>
      <selection pane="topRight" activeCell="C1" sqref="C1"/>
      <selection pane="bottomLeft" activeCell="A17" sqref="A17"/>
      <selection pane="bottomRight" sqref="A1:R1"/>
    </sheetView>
  </sheetViews>
  <sheetFormatPr defaultRowHeight="15" x14ac:dyDescent="0.25"/>
  <cols>
    <col min="1" max="1" width="19" customWidth="1"/>
    <col min="2" max="2" width="14.42578125" customWidth="1"/>
    <col min="3" max="3" width="29" customWidth="1"/>
    <col min="4" max="4" width="15.28515625" customWidth="1"/>
    <col min="5" max="6" width="16" customWidth="1"/>
    <col min="7" max="11" width="9.85546875" customWidth="1"/>
    <col min="12" max="12" width="9.140625" customWidth="1"/>
    <col min="13" max="13" width="9.85546875" customWidth="1"/>
    <col min="14" max="14" width="9.140625" customWidth="1"/>
    <col min="15" max="16" width="9.85546875" customWidth="1"/>
    <col min="17" max="17" width="16" customWidth="1"/>
    <col min="18" max="18" width="67" customWidth="1"/>
  </cols>
  <sheetData>
    <row r="1" spans="1:18" ht="19.5" x14ac:dyDescent="0.25">
      <c r="A1" s="116" t="s">
        <v>454</v>
      </c>
      <c r="B1" s="116"/>
      <c r="C1" s="116"/>
      <c r="D1" s="116"/>
      <c r="E1" s="116"/>
      <c r="F1" s="116"/>
      <c r="G1" s="116"/>
      <c r="H1" s="116"/>
      <c r="I1" s="116"/>
      <c r="J1" s="116"/>
      <c r="K1" s="116"/>
      <c r="L1" s="116"/>
      <c r="M1" s="116"/>
      <c r="N1" s="116"/>
      <c r="O1" s="116"/>
      <c r="P1" s="116"/>
      <c r="Q1" s="116"/>
      <c r="R1" s="116"/>
    </row>
    <row r="2" spans="1:18" ht="19.5" x14ac:dyDescent="0.25">
      <c r="A2" s="37"/>
      <c r="B2" s="37"/>
      <c r="C2" s="37"/>
      <c r="D2" s="37"/>
      <c r="E2" s="37"/>
      <c r="F2" s="37"/>
      <c r="G2" s="37"/>
      <c r="H2" s="37"/>
      <c r="I2" s="37"/>
      <c r="J2" s="37"/>
      <c r="K2" s="37"/>
      <c r="L2" s="37"/>
      <c r="M2" s="37"/>
      <c r="N2" s="37"/>
      <c r="O2" s="37"/>
      <c r="P2" s="37"/>
      <c r="Q2" s="37"/>
      <c r="R2" s="37"/>
    </row>
    <row r="3" spans="1:18" x14ac:dyDescent="0.25">
      <c r="A3" s="146" t="s">
        <v>1</v>
      </c>
      <c r="B3" s="146"/>
      <c r="C3" s="146"/>
      <c r="D3" s="146"/>
      <c r="E3" s="146"/>
      <c r="F3" s="146"/>
      <c r="G3" s="146"/>
      <c r="H3" s="146"/>
      <c r="I3" s="146"/>
      <c r="J3" s="146"/>
      <c r="K3" s="146"/>
      <c r="L3" s="146"/>
      <c r="M3" s="146"/>
      <c r="N3" s="146"/>
      <c r="O3" s="146"/>
      <c r="P3" s="146"/>
      <c r="Q3" s="146"/>
      <c r="R3" s="146"/>
    </row>
    <row r="4" spans="1:18" x14ac:dyDescent="0.25">
      <c r="A4" s="161" t="s">
        <v>4</v>
      </c>
      <c r="B4" s="161" t="s">
        <v>5</v>
      </c>
      <c r="C4" s="161" t="s">
        <v>455</v>
      </c>
      <c r="D4" s="161" t="s">
        <v>456</v>
      </c>
      <c r="E4" s="161" t="s">
        <v>457</v>
      </c>
      <c r="F4" s="161" t="s">
        <v>458</v>
      </c>
      <c r="G4" s="176" t="s">
        <v>459</v>
      </c>
      <c r="H4" s="177"/>
      <c r="I4" s="177"/>
      <c r="J4" s="177"/>
      <c r="K4" s="177"/>
      <c r="L4" s="177"/>
      <c r="M4" s="177"/>
      <c r="N4" s="177"/>
      <c r="O4" s="177"/>
      <c r="P4" s="177"/>
      <c r="Q4" s="178"/>
      <c r="R4" s="77"/>
    </row>
    <row r="5" spans="1:18" x14ac:dyDescent="0.25">
      <c r="A5" s="162"/>
      <c r="B5" s="162"/>
      <c r="C5" s="162"/>
      <c r="D5" s="162"/>
      <c r="E5" s="162"/>
      <c r="F5" s="162"/>
      <c r="G5" s="179"/>
      <c r="H5" s="180"/>
      <c r="I5" s="180"/>
      <c r="J5" s="180"/>
      <c r="K5" s="180"/>
      <c r="L5" s="180"/>
      <c r="M5" s="180"/>
      <c r="N5" s="180"/>
      <c r="O5" s="180"/>
      <c r="P5" s="180"/>
      <c r="Q5" s="181"/>
      <c r="R5" s="77"/>
    </row>
    <row r="6" spans="1:18" x14ac:dyDescent="0.25">
      <c r="A6" s="162"/>
      <c r="B6" s="162"/>
      <c r="C6" s="162"/>
      <c r="D6" s="162"/>
      <c r="E6" s="162"/>
      <c r="F6" s="162"/>
      <c r="G6" s="170" t="s">
        <v>460</v>
      </c>
      <c r="H6" s="170" t="s">
        <v>461</v>
      </c>
      <c r="I6" s="170" t="s">
        <v>462</v>
      </c>
      <c r="J6" s="170" t="s">
        <v>463</v>
      </c>
      <c r="K6" s="170" t="s">
        <v>464</v>
      </c>
      <c r="L6" s="170" t="s">
        <v>465</v>
      </c>
      <c r="M6" s="170" t="s">
        <v>466</v>
      </c>
      <c r="N6" s="170" t="s">
        <v>467</v>
      </c>
      <c r="O6" s="170" t="s">
        <v>468</v>
      </c>
      <c r="P6" s="170" t="s">
        <v>469</v>
      </c>
      <c r="Q6" s="170" t="s">
        <v>470</v>
      </c>
      <c r="R6" s="77"/>
    </row>
    <row r="7" spans="1:18" x14ac:dyDescent="0.25">
      <c r="A7" s="162"/>
      <c r="B7" s="162"/>
      <c r="C7" s="162"/>
      <c r="D7" s="162"/>
      <c r="E7" s="162"/>
      <c r="F7" s="162"/>
      <c r="G7" s="171"/>
      <c r="H7" s="171"/>
      <c r="I7" s="171"/>
      <c r="J7" s="171"/>
      <c r="K7" s="171"/>
      <c r="L7" s="171"/>
      <c r="M7" s="171"/>
      <c r="N7" s="171"/>
      <c r="O7" s="171"/>
      <c r="P7" s="171"/>
      <c r="Q7" s="171"/>
      <c r="R7" s="77"/>
    </row>
    <row r="8" spans="1:18" x14ac:dyDescent="0.25">
      <c r="A8" s="162"/>
      <c r="B8" s="162"/>
      <c r="C8" s="162"/>
      <c r="D8" s="162"/>
      <c r="E8" s="162"/>
      <c r="F8" s="162"/>
      <c r="G8" s="171"/>
      <c r="H8" s="171"/>
      <c r="I8" s="171"/>
      <c r="J8" s="171"/>
      <c r="K8" s="171"/>
      <c r="L8" s="171"/>
      <c r="M8" s="171"/>
      <c r="N8" s="171"/>
      <c r="O8" s="171"/>
      <c r="P8" s="171"/>
      <c r="Q8" s="171"/>
      <c r="R8" s="77"/>
    </row>
    <row r="9" spans="1:18" x14ac:dyDescent="0.25">
      <c r="A9" s="162"/>
      <c r="B9" s="162"/>
      <c r="C9" s="162"/>
      <c r="D9" s="162"/>
      <c r="E9" s="162"/>
      <c r="F9" s="162"/>
      <c r="G9" s="171"/>
      <c r="H9" s="171"/>
      <c r="I9" s="171"/>
      <c r="J9" s="171"/>
      <c r="K9" s="171"/>
      <c r="L9" s="171"/>
      <c r="M9" s="171"/>
      <c r="N9" s="171"/>
      <c r="O9" s="171"/>
      <c r="P9" s="171"/>
      <c r="Q9" s="171"/>
      <c r="R9" s="77"/>
    </row>
    <row r="10" spans="1:18" x14ac:dyDescent="0.25">
      <c r="A10" s="162"/>
      <c r="B10" s="162"/>
      <c r="C10" s="162"/>
      <c r="D10" s="162"/>
      <c r="E10" s="162"/>
      <c r="F10" s="162"/>
      <c r="G10" s="171"/>
      <c r="H10" s="171"/>
      <c r="I10" s="171"/>
      <c r="J10" s="171"/>
      <c r="K10" s="171"/>
      <c r="L10" s="171"/>
      <c r="M10" s="171"/>
      <c r="N10" s="171"/>
      <c r="O10" s="171"/>
      <c r="P10" s="171"/>
      <c r="Q10" s="171"/>
      <c r="R10" s="77"/>
    </row>
    <row r="11" spans="1:18" x14ac:dyDescent="0.25">
      <c r="A11" s="162"/>
      <c r="B11" s="162"/>
      <c r="C11" s="162"/>
      <c r="D11" s="162"/>
      <c r="E11" s="162"/>
      <c r="F11" s="162"/>
      <c r="G11" s="171"/>
      <c r="H11" s="171"/>
      <c r="I11" s="171"/>
      <c r="J11" s="171"/>
      <c r="K11" s="171"/>
      <c r="L11" s="171"/>
      <c r="M11" s="171"/>
      <c r="N11" s="171"/>
      <c r="O11" s="171"/>
      <c r="P11" s="171"/>
      <c r="Q11" s="171"/>
      <c r="R11" s="77"/>
    </row>
    <row r="12" spans="1:18" x14ac:dyDescent="0.25">
      <c r="A12" s="162"/>
      <c r="B12" s="162"/>
      <c r="C12" s="162"/>
      <c r="D12" s="162"/>
      <c r="E12" s="162"/>
      <c r="F12" s="162"/>
      <c r="G12" s="171"/>
      <c r="H12" s="171"/>
      <c r="I12" s="171"/>
      <c r="J12" s="171"/>
      <c r="K12" s="171"/>
      <c r="L12" s="171"/>
      <c r="M12" s="171"/>
      <c r="N12" s="171"/>
      <c r="O12" s="171"/>
      <c r="P12" s="171"/>
      <c r="Q12" s="171"/>
      <c r="R12" s="77"/>
    </row>
    <row r="13" spans="1:18" x14ac:dyDescent="0.25">
      <c r="A13" s="162"/>
      <c r="B13" s="162"/>
      <c r="C13" s="162"/>
      <c r="D13" s="162"/>
      <c r="E13" s="162"/>
      <c r="F13" s="162"/>
      <c r="G13" s="171"/>
      <c r="H13" s="171"/>
      <c r="I13" s="171"/>
      <c r="J13" s="171"/>
      <c r="K13" s="171"/>
      <c r="L13" s="171"/>
      <c r="M13" s="171"/>
      <c r="N13" s="171"/>
      <c r="O13" s="171"/>
      <c r="P13" s="171"/>
      <c r="Q13" s="171"/>
      <c r="R13" s="77"/>
    </row>
    <row r="14" spans="1:18" x14ac:dyDescent="0.25">
      <c r="A14" s="162"/>
      <c r="B14" s="162"/>
      <c r="C14" s="162"/>
      <c r="D14" s="162"/>
      <c r="E14" s="162"/>
      <c r="F14" s="162"/>
      <c r="G14" s="171"/>
      <c r="H14" s="171"/>
      <c r="I14" s="171"/>
      <c r="J14" s="171"/>
      <c r="K14" s="171"/>
      <c r="L14" s="171"/>
      <c r="M14" s="171"/>
      <c r="N14" s="171"/>
      <c r="O14" s="171"/>
      <c r="P14" s="171"/>
      <c r="Q14" s="171"/>
      <c r="R14" s="77"/>
    </row>
    <row r="15" spans="1:18" x14ac:dyDescent="0.25">
      <c r="A15" s="162"/>
      <c r="B15" s="162"/>
      <c r="C15" s="162"/>
      <c r="D15" s="162"/>
      <c r="E15" s="162"/>
      <c r="F15" s="162"/>
      <c r="G15" s="171"/>
      <c r="H15" s="171"/>
      <c r="I15" s="171"/>
      <c r="J15" s="171"/>
      <c r="K15" s="171"/>
      <c r="L15" s="171"/>
      <c r="M15" s="171"/>
      <c r="N15" s="171"/>
      <c r="O15" s="171"/>
      <c r="P15" s="171"/>
      <c r="Q15" s="171"/>
      <c r="R15" s="77"/>
    </row>
    <row r="16" spans="1:18" x14ac:dyDescent="0.25">
      <c r="A16" s="163"/>
      <c r="B16" s="163"/>
      <c r="C16" s="163"/>
      <c r="D16" s="163"/>
      <c r="E16" s="163"/>
      <c r="F16" s="163"/>
      <c r="G16" s="172"/>
      <c r="H16" s="172"/>
      <c r="I16" s="172"/>
      <c r="J16" s="172"/>
      <c r="K16" s="172"/>
      <c r="L16" s="172"/>
      <c r="M16" s="172"/>
      <c r="N16" s="172"/>
      <c r="O16" s="172"/>
      <c r="P16" s="172"/>
      <c r="Q16" s="172"/>
      <c r="R16" s="77"/>
    </row>
    <row r="17" spans="1:18" ht="38.25" x14ac:dyDescent="0.25">
      <c r="A17" s="141" t="s">
        <v>17</v>
      </c>
      <c r="B17" s="141" t="s">
        <v>18</v>
      </c>
      <c r="C17" s="2" t="s">
        <v>471</v>
      </c>
      <c r="D17" s="2" t="s">
        <v>472</v>
      </c>
      <c r="E17" s="2" t="s">
        <v>473</v>
      </c>
      <c r="F17" s="63"/>
      <c r="G17" s="2" t="s">
        <v>125</v>
      </c>
      <c r="H17" s="2" t="s">
        <v>125</v>
      </c>
      <c r="I17" s="2" t="s">
        <v>125</v>
      </c>
      <c r="J17" s="2" t="s">
        <v>125</v>
      </c>
      <c r="K17" s="2" t="s">
        <v>125</v>
      </c>
      <c r="L17" s="2" t="s">
        <v>125</v>
      </c>
      <c r="M17" s="2" t="s">
        <v>125</v>
      </c>
      <c r="N17" s="2" t="s">
        <v>125</v>
      </c>
      <c r="O17" s="2" t="s">
        <v>359</v>
      </c>
      <c r="P17" s="2" t="s">
        <v>125</v>
      </c>
      <c r="Q17" s="2" t="s">
        <v>1189</v>
      </c>
      <c r="R17" s="77"/>
    </row>
    <row r="18" spans="1:18" x14ac:dyDescent="0.25">
      <c r="A18" s="142"/>
      <c r="B18" s="142"/>
      <c r="C18" s="2" t="s">
        <v>474</v>
      </c>
      <c r="D18" s="2" t="s">
        <v>472</v>
      </c>
      <c r="E18" s="2" t="s">
        <v>475</v>
      </c>
      <c r="F18" s="2" t="s">
        <v>476</v>
      </c>
      <c r="G18" s="2" t="s">
        <v>125</v>
      </c>
      <c r="H18" s="2" t="s">
        <v>125</v>
      </c>
      <c r="I18" s="2" t="s">
        <v>125</v>
      </c>
      <c r="J18" s="2" t="s">
        <v>125</v>
      </c>
      <c r="K18" s="2" t="s">
        <v>125</v>
      </c>
      <c r="L18" s="2" t="s">
        <v>359</v>
      </c>
      <c r="M18" s="2" t="s">
        <v>125</v>
      </c>
      <c r="N18" s="2" t="s">
        <v>125</v>
      </c>
      <c r="O18" s="2" t="s">
        <v>125</v>
      </c>
      <c r="P18" s="2" t="s">
        <v>125</v>
      </c>
      <c r="Q18" s="2" t="s">
        <v>1189</v>
      </c>
      <c r="R18" s="77"/>
    </row>
    <row r="19" spans="1:18" x14ac:dyDescent="0.25">
      <c r="A19" s="142"/>
      <c r="B19" s="142"/>
      <c r="C19" s="2" t="s">
        <v>474</v>
      </c>
      <c r="D19" s="2" t="s">
        <v>472</v>
      </c>
      <c r="E19" s="2" t="s">
        <v>477</v>
      </c>
      <c r="F19" s="2" t="s">
        <v>478</v>
      </c>
      <c r="G19" s="2" t="s">
        <v>125</v>
      </c>
      <c r="H19" s="2" t="s">
        <v>125</v>
      </c>
      <c r="I19" s="2" t="s">
        <v>125</v>
      </c>
      <c r="J19" s="2" t="s">
        <v>359</v>
      </c>
      <c r="K19" s="2" t="s">
        <v>125</v>
      </c>
      <c r="L19" s="2" t="s">
        <v>125</v>
      </c>
      <c r="M19" s="2" t="s">
        <v>125</v>
      </c>
      <c r="N19" s="2" t="s">
        <v>125</v>
      </c>
      <c r="O19" s="2" t="s">
        <v>125</v>
      </c>
      <c r="P19" s="2" t="s">
        <v>125</v>
      </c>
      <c r="Q19" s="2" t="s">
        <v>1189</v>
      </c>
      <c r="R19" s="77"/>
    </row>
    <row r="20" spans="1:18" x14ac:dyDescent="0.25">
      <c r="A20" s="142"/>
      <c r="B20" s="142"/>
      <c r="C20" s="2" t="s">
        <v>479</v>
      </c>
      <c r="D20" s="2" t="s">
        <v>472</v>
      </c>
      <c r="E20" s="2" t="s">
        <v>480</v>
      </c>
      <c r="F20" s="2" t="s">
        <v>481</v>
      </c>
      <c r="G20" s="2" t="s">
        <v>125</v>
      </c>
      <c r="H20" s="2" t="s">
        <v>125</v>
      </c>
      <c r="I20" s="2" t="s">
        <v>125</v>
      </c>
      <c r="J20" s="2" t="s">
        <v>125</v>
      </c>
      <c r="K20" s="2" t="s">
        <v>125</v>
      </c>
      <c r="L20" s="2" t="s">
        <v>359</v>
      </c>
      <c r="M20" s="2" t="s">
        <v>125</v>
      </c>
      <c r="N20" s="2" t="s">
        <v>125</v>
      </c>
      <c r="O20" s="2" t="s">
        <v>125</v>
      </c>
      <c r="P20" s="2" t="s">
        <v>125</v>
      </c>
      <c r="Q20" s="2" t="s">
        <v>1189</v>
      </c>
      <c r="R20" s="77"/>
    </row>
    <row r="21" spans="1:18" x14ac:dyDescent="0.25">
      <c r="A21" s="142"/>
      <c r="B21" s="142"/>
      <c r="C21" s="2" t="s">
        <v>479</v>
      </c>
      <c r="D21" s="2" t="s">
        <v>472</v>
      </c>
      <c r="E21" s="2" t="s">
        <v>482</v>
      </c>
      <c r="F21" s="2" t="s">
        <v>483</v>
      </c>
      <c r="G21" s="2" t="s">
        <v>125</v>
      </c>
      <c r="H21" s="2" t="s">
        <v>125</v>
      </c>
      <c r="I21" s="2" t="s">
        <v>125</v>
      </c>
      <c r="J21" s="2" t="s">
        <v>125</v>
      </c>
      <c r="K21" s="2" t="s">
        <v>125</v>
      </c>
      <c r="L21" s="2" t="s">
        <v>125</v>
      </c>
      <c r="M21" s="2" t="s">
        <v>125</v>
      </c>
      <c r="N21" s="2" t="s">
        <v>125</v>
      </c>
      <c r="O21" s="2" t="s">
        <v>125</v>
      </c>
      <c r="P21" s="2" t="s">
        <v>359</v>
      </c>
      <c r="Q21" s="2" t="s">
        <v>1189</v>
      </c>
      <c r="R21" s="77"/>
    </row>
    <row r="22" spans="1:18" x14ac:dyDescent="0.25">
      <c r="A22" s="142"/>
      <c r="B22" s="142"/>
      <c r="C22" s="2" t="s">
        <v>484</v>
      </c>
      <c r="D22" s="2" t="s">
        <v>472</v>
      </c>
      <c r="E22" s="2" t="s">
        <v>485</v>
      </c>
      <c r="F22" s="2" t="s">
        <v>486</v>
      </c>
      <c r="G22" s="2" t="s">
        <v>125</v>
      </c>
      <c r="H22" s="2" t="s">
        <v>125</v>
      </c>
      <c r="I22" s="2" t="s">
        <v>125</v>
      </c>
      <c r="J22" s="2" t="s">
        <v>125</v>
      </c>
      <c r="K22" s="2" t="s">
        <v>125</v>
      </c>
      <c r="L22" s="2" t="s">
        <v>125</v>
      </c>
      <c r="M22" s="2" t="s">
        <v>125</v>
      </c>
      <c r="N22" s="2" t="s">
        <v>125</v>
      </c>
      <c r="O22" s="2" t="s">
        <v>125</v>
      </c>
      <c r="P22" s="2" t="s">
        <v>359</v>
      </c>
      <c r="Q22" s="2" t="s">
        <v>1189</v>
      </c>
      <c r="R22" s="77"/>
    </row>
    <row r="23" spans="1:18" x14ac:dyDescent="0.25">
      <c r="A23" s="142"/>
      <c r="B23" s="142"/>
      <c r="C23" s="2" t="s">
        <v>248</v>
      </c>
      <c r="D23" s="2" t="s">
        <v>472</v>
      </c>
      <c r="E23" s="2" t="s">
        <v>487</v>
      </c>
      <c r="F23" s="2" t="s">
        <v>488</v>
      </c>
      <c r="G23" s="2" t="s">
        <v>125</v>
      </c>
      <c r="H23" s="2" t="s">
        <v>125</v>
      </c>
      <c r="I23" s="2" t="s">
        <v>125</v>
      </c>
      <c r="J23" s="2" t="s">
        <v>125</v>
      </c>
      <c r="K23" s="2" t="s">
        <v>359</v>
      </c>
      <c r="L23" s="2" t="s">
        <v>359</v>
      </c>
      <c r="M23" s="2" t="s">
        <v>125</v>
      </c>
      <c r="N23" s="2" t="s">
        <v>125</v>
      </c>
      <c r="O23" s="2" t="s">
        <v>125</v>
      </c>
      <c r="P23" s="2" t="s">
        <v>125</v>
      </c>
      <c r="Q23" s="2" t="s">
        <v>1189</v>
      </c>
      <c r="R23" s="77"/>
    </row>
    <row r="24" spans="1:18" ht="63.75" x14ac:dyDescent="0.25">
      <c r="A24" s="142"/>
      <c r="B24" s="142"/>
      <c r="C24" s="2" t="s">
        <v>248</v>
      </c>
      <c r="D24" s="2" t="s">
        <v>489</v>
      </c>
      <c r="E24" s="2" t="s">
        <v>490</v>
      </c>
      <c r="F24" s="2" t="s">
        <v>491</v>
      </c>
      <c r="G24" s="2" t="s">
        <v>359</v>
      </c>
      <c r="H24" s="2" t="s">
        <v>125</v>
      </c>
      <c r="I24" s="2" t="s">
        <v>125</v>
      </c>
      <c r="J24" s="2" t="s">
        <v>125</v>
      </c>
      <c r="K24" s="2" t="s">
        <v>125</v>
      </c>
      <c r="L24" s="2" t="s">
        <v>125</v>
      </c>
      <c r="M24" s="2" t="s">
        <v>125</v>
      </c>
      <c r="N24" s="2" t="s">
        <v>125</v>
      </c>
      <c r="O24" s="2" t="s">
        <v>125</v>
      </c>
      <c r="P24" s="2" t="s">
        <v>125</v>
      </c>
      <c r="Q24" s="2" t="s">
        <v>492</v>
      </c>
      <c r="R24" s="77"/>
    </row>
    <row r="25" spans="1:18" x14ac:dyDescent="0.25">
      <c r="A25" s="142"/>
      <c r="B25" s="142"/>
      <c r="C25" s="2" t="s">
        <v>248</v>
      </c>
      <c r="D25" s="2" t="s">
        <v>472</v>
      </c>
      <c r="E25" s="2" t="s">
        <v>493</v>
      </c>
      <c r="F25" s="2" t="s">
        <v>494</v>
      </c>
      <c r="G25" s="2" t="s">
        <v>125</v>
      </c>
      <c r="H25" s="2" t="s">
        <v>125</v>
      </c>
      <c r="I25" s="2" t="s">
        <v>359</v>
      </c>
      <c r="J25" s="2" t="s">
        <v>125</v>
      </c>
      <c r="K25" s="2" t="s">
        <v>125</v>
      </c>
      <c r="L25" s="2" t="s">
        <v>125</v>
      </c>
      <c r="M25" s="2" t="s">
        <v>359</v>
      </c>
      <c r="N25" s="2" t="s">
        <v>359</v>
      </c>
      <c r="O25" s="2" t="s">
        <v>125</v>
      </c>
      <c r="P25" s="2" t="s">
        <v>125</v>
      </c>
      <c r="Q25" s="2" t="s">
        <v>1189</v>
      </c>
      <c r="R25" s="77"/>
    </row>
    <row r="26" spans="1:18" ht="25.5" x14ac:dyDescent="0.25">
      <c r="A26" s="142"/>
      <c r="B26" s="142"/>
      <c r="C26" s="2" t="s">
        <v>495</v>
      </c>
      <c r="D26" s="2" t="s">
        <v>472</v>
      </c>
      <c r="E26" s="2" t="s">
        <v>496</v>
      </c>
      <c r="F26" s="63"/>
      <c r="G26" s="2" t="s">
        <v>125</v>
      </c>
      <c r="H26" s="2" t="s">
        <v>125</v>
      </c>
      <c r="I26" s="2" t="s">
        <v>125</v>
      </c>
      <c r="J26" s="2" t="s">
        <v>359</v>
      </c>
      <c r="K26" s="2" t="s">
        <v>359</v>
      </c>
      <c r="L26" s="2" t="s">
        <v>359</v>
      </c>
      <c r="M26" s="2" t="s">
        <v>125</v>
      </c>
      <c r="N26" s="2" t="s">
        <v>125</v>
      </c>
      <c r="O26" s="2" t="s">
        <v>125</v>
      </c>
      <c r="P26" s="2" t="s">
        <v>125</v>
      </c>
      <c r="Q26" s="2" t="s">
        <v>1189</v>
      </c>
      <c r="R26" s="77"/>
    </row>
    <row r="27" spans="1:18" ht="25.5" x14ac:dyDescent="0.25">
      <c r="A27" s="142"/>
      <c r="B27" s="142"/>
      <c r="C27" s="2" t="s">
        <v>497</v>
      </c>
      <c r="D27" s="2" t="s">
        <v>472</v>
      </c>
      <c r="E27" s="2" t="s">
        <v>496</v>
      </c>
      <c r="F27" s="63"/>
      <c r="G27" s="2" t="s">
        <v>125</v>
      </c>
      <c r="H27" s="2" t="s">
        <v>125</v>
      </c>
      <c r="I27" s="2" t="s">
        <v>125</v>
      </c>
      <c r="J27" s="2" t="s">
        <v>359</v>
      </c>
      <c r="K27" s="2" t="s">
        <v>359</v>
      </c>
      <c r="L27" s="2" t="s">
        <v>359</v>
      </c>
      <c r="M27" s="2" t="s">
        <v>125</v>
      </c>
      <c r="N27" s="2" t="s">
        <v>125</v>
      </c>
      <c r="O27" s="2" t="s">
        <v>125</v>
      </c>
      <c r="P27" s="2" t="s">
        <v>125</v>
      </c>
      <c r="Q27" s="2" t="s">
        <v>1189</v>
      </c>
      <c r="R27" s="77"/>
    </row>
    <row r="28" spans="1:18" x14ac:dyDescent="0.25">
      <c r="A28" s="142"/>
      <c r="B28" s="142"/>
      <c r="C28" s="2" t="s">
        <v>498</v>
      </c>
      <c r="D28" s="2" t="s">
        <v>489</v>
      </c>
      <c r="E28" s="2" t="s">
        <v>499</v>
      </c>
      <c r="F28" s="2" t="s">
        <v>500</v>
      </c>
      <c r="G28" s="2" t="s">
        <v>125</v>
      </c>
      <c r="H28" s="2" t="s">
        <v>125</v>
      </c>
      <c r="I28" s="2" t="s">
        <v>125</v>
      </c>
      <c r="J28" s="2" t="s">
        <v>125</v>
      </c>
      <c r="K28" s="2" t="s">
        <v>125</v>
      </c>
      <c r="L28" s="2" t="s">
        <v>125</v>
      </c>
      <c r="M28" s="2" t="s">
        <v>125</v>
      </c>
      <c r="N28" s="2" t="s">
        <v>125</v>
      </c>
      <c r="O28" s="2" t="s">
        <v>359</v>
      </c>
      <c r="P28" s="2" t="s">
        <v>125</v>
      </c>
      <c r="Q28" s="2" t="s">
        <v>1189</v>
      </c>
      <c r="R28" s="77"/>
    </row>
    <row r="29" spans="1:18" x14ac:dyDescent="0.25">
      <c r="A29" s="142"/>
      <c r="B29" s="143"/>
      <c r="C29" s="2" t="s">
        <v>501</v>
      </c>
      <c r="D29" s="2" t="s">
        <v>472</v>
      </c>
      <c r="E29" s="2" t="s">
        <v>502</v>
      </c>
      <c r="F29" s="2" t="s">
        <v>503</v>
      </c>
      <c r="G29" s="2" t="s">
        <v>125</v>
      </c>
      <c r="H29" s="2" t="s">
        <v>359</v>
      </c>
      <c r="I29" s="2" t="s">
        <v>125</v>
      </c>
      <c r="J29" s="2" t="s">
        <v>125</v>
      </c>
      <c r="K29" s="2" t="s">
        <v>125</v>
      </c>
      <c r="L29" s="2" t="s">
        <v>125</v>
      </c>
      <c r="M29" s="2" t="s">
        <v>125</v>
      </c>
      <c r="N29" s="2" t="s">
        <v>125</v>
      </c>
      <c r="O29" s="2" t="s">
        <v>125</v>
      </c>
      <c r="P29" s="2" t="s">
        <v>125</v>
      </c>
      <c r="Q29" s="2" t="s">
        <v>1189</v>
      </c>
      <c r="R29" s="77"/>
    </row>
    <row r="30" spans="1:18" ht="38.25" x14ac:dyDescent="0.25">
      <c r="A30" s="142"/>
      <c r="B30" s="141" t="s">
        <v>19</v>
      </c>
      <c r="C30" s="2" t="s">
        <v>266</v>
      </c>
      <c r="D30" s="2" t="s">
        <v>489</v>
      </c>
      <c r="E30" s="2" t="s">
        <v>504</v>
      </c>
      <c r="F30" s="2" t="s">
        <v>483</v>
      </c>
      <c r="G30" s="2" t="s">
        <v>125</v>
      </c>
      <c r="H30" s="2" t="s">
        <v>125</v>
      </c>
      <c r="I30" s="2" t="s">
        <v>359</v>
      </c>
      <c r="J30" s="2" t="s">
        <v>359</v>
      </c>
      <c r="K30" s="2" t="s">
        <v>359</v>
      </c>
      <c r="L30" s="2" t="s">
        <v>359</v>
      </c>
      <c r="M30" s="2" t="s">
        <v>125</v>
      </c>
      <c r="N30" s="2" t="s">
        <v>125</v>
      </c>
      <c r="O30" s="2" t="s">
        <v>125</v>
      </c>
      <c r="P30" s="2" t="s">
        <v>125</v>
      </c>
      <c r="Q30" s="2" t="s">
        <v>505</v>
      </c>
      <c r="R30" s="77"/>
    </row>
    <row r="31" spans="1:18" x14ac:dyDescent="0.25">
      <c r="A31" s="142"/>
      <c r="B31" s="143"/>
      <c r="C31" s="2" t="s">
        <v>506</v>
      </c>
      <c r="D31" s="2" t="s">
        <v>472</v>
      </c>
      <c r="E31" s="2" t="s">
        <v>507</v>
      </c>
      <c r="F31" s="2" t="s">
        <v>508</v>
      </c>
      <c r="G31" s="2" t="s">
        <v>359</v>
      </c>
      <c r="H31" s="2" t="s">
        <v>125</v>
      </c>
      <c r="I31" s="2" t="s">
        <v>125</v>
      </c>
      <c r="J31" s="2" t="s">
        <v>125</v>
      </c>
      <c r="K31" s="2" t="s">
        <v>125</v>
      </c>
      <c r="L31" s="2" t="s">
        <v>125</v>
      </c>
      <c r="M31" s="2" t="s">
        <v>125</v>
      </c>
      <c r="N31" s="2" t="s">
        <v>125</v>
      </c>
      <c r="O31" s="2" t="s">
        <v>125</v>
      </c>
      <c r="P31" s="2" t="s">
        <v>125</v>
      </c>
      <c r="Q31" s="2" t="s">
        <v>1189</v>
      </c>
      <c r="R31" s="77"/>
    </row>
    <row r="32" spans="1:18" x14ac:dyDescent="0.25">
      <c r="A32" s="142"/>
      <c r="B32" s="2" t="s">
        <v>20</v>
      </c>
      <c r="C32" s="2" t="s">
        <v>509</v>
      </c>
      <c r="D32" s="2" t="s">
        <v>489</v>
      </c>
      <c r="E32" s="2" t="s">
        <v>510</v>
      </c>
      <c r="F32" s="2" t="s">
        <v>511</v>
      </c>
      <c r="G32" s="2" t="s">
        <v>359</v>
      </c>
      <c r="H32" s="2" t="s">
        <v>125</v>
      </c>
      <c r="I32" s="2" t="s">
        <v>125</v>
      </c>
      <c r="J32" s="2" t="s">
        <v>359</v>
      </c>
      <c r="K32" s="2" t="s">
        <v>359</v>
      </c>
      <c r="L32" s="2" t="s">
        <v>359</v>
      </c>
      <c r="M32" s="2" t="s">
        <v>125</v>
      </c>
      <c r="N32" s="2" t="s">
        <v>125</v>
      </c>
      <c r="O32" s="2" t="s">
        <v>125</v>
      </c>
      <c r="P32" s="2" t="s">
        <v>125</v>
      </c>
      <c r="Q32" s="2" t="s">
        <v>1189</v>
      </c>
      <c r="R32" s="77"/>
    </row>
    <row r="33" spans="1:18" x14ac:dyDescent="0.25">
      <c r="A33" s="142"/>
      <c r="B33" s="141" t="s">
        <v>21</v>
      </c>
      <c r="C33" s="2" t="s">
        <v>512</v>
      </c>
      <c r="D33" s="2" t="s">
        <v>489</v>
      </c>
      <c r="E33" s="2" t="s">
        <v>513</v>
      </c>
      <c r="F33" s="2" t="s">
        <v>514</v>
      </c>
      <c r="G33" s="2" t="s">
        <v>125</v>
      </c>
      <c r="H33" s="2" t="s">
        <v>125</v>
      </c>
      <c r="I33" s="2" t="s">
        <v>125</v>
      </c>
      <c r="J33" s="2" t="s">
        <v>125</v>
      </c>
      <c r="K33" s="2" t="s">
        <v>125</v>
      </c>
      <c r="L33" s="2" t="s">
        <v>125</v>
      </c>
      <c r="M33" s="2" t="s">
        <v>125</v>
      </c>
      <c r="N33" s="2" t="s">
        <v>125</v>
      </c>
      <c r="O33" s="2" t="s">
        <v>359</v>
      </c>
      <c r="P33" s="2" t="s">
        <v>125</v>
      </c>
      <c r="Q33" s="2" t="s">
        <v>1189</v>
      </c>
      <c r="R33" s="77"/>
    </row>
    <row r="34" spans="1:18" ht="25.5" x14ac:dyDescent="0.25">
      <c r="A34" s="142"/>
      <c r="B34" s="142"/>
      <c r="C34" s="2" t="s">
        <v>515</v>
      </c>
      <c r="D34" s="2" t="s">
        <v>489</v>
      </c>
      <c r="E34" s="2" t="s">
        <v>516</v>
      </c>
      <c r="F34" s="2" t="s">
        <v>517</v>
      </c>
      <c r="G34" s="2" t="s">
        <v>359</v>
      </c>
      <c r="H34" s="2" t="s">
        <v>125</v>
      </c>
      <c r="I34" s="2" t="s">
        <v>359</v>
      </c>
      <c r="J34" s="2" t="s">
        <v>359</v>
      </c>
      <c r="K34" s="2" t="s">
        <v>359</v>
      </c>
      <c r="L34" s="2" t="s">
        <v>359</v>
      </c>
      <c r="M34" s="2" t="s">
        <v>359</v>
      </c>
      <c r="N34" s="2" t="s">
        <v>359</v>
      </c>
      <c r="O34" s="2" t="s">
        <v>359</v>
      </c>
      <c r="P34" s="2" t="s">
        <v>125</v>
      </c>
      <c r="Q34" s="2" t="s">
        <v>518</v>
      </c>
      <c r="R34" s="77"/>
    </row>
    <row r="35" spans="1:18" x14ac:dyDescent="0.25">
      <c r="A35" s="142"/>
      <c r="B35" s="142"/>
      <c r="C35" s="2" t="s">
        <v>519</v>
      </c>
      <c r="D35" s="2" t="s">
        <v>489</v>
      </c>
      <c r="E35" s="2" t="s">
        <v>520</v>
      </c>
      <c r="F35" s="2" t="s">
        <v>521</v>
      </c>
      <c r="G35" s="2" t="s">
        <v>125</v>
      </c>
      <c r="H35" s="2" t="s">
        <v>125</v>
      </c>
      <c r="I35" s="2" t="s">
        <v>125</v>
      </c>
      <c r="J35" s="2" t="s">
        <v>125</v>
      </c>
      <c r="K35" s="2" t="s">
        <v>125</v>
      </c>
      <c r="L35" s="2" t="s">
        <v>359</v>
      </c>
      <c r="M35" s="2" t="s">
        <v>125</v>
      </c>
      <c r="N35" s="2" t="s">
        <v>125</v>
      </c>
      <c r="O35" s="2" t="s">
        <v>125</v>
      </c>
      <c r="P35" s="2" t="s">
        <v>125</v>
      </c>
      <c r="Q35" s="2" t="s">
        <v>1189</v>
      </c>
      <c r="R35" s="77"/>
    </row>
    <row r="36" spans="1:18" x14ac:dyDescent="0.25">
      <c r="A36" s="142"/>
      <c r="B36" s="142"/>
      <c r="C36" s="2" t="s">
        <v>522</v>
      </c>
      <c r="D36" s="2" t="s">
        <v>472</v>
      </c>
      <c r="E36" s="2" t="s">
        <v>523</v>
      </c>
      <c r="F36" s="63"/>
      <c r="G36" s="2" t="s">
        <v>125</v>
      </c>
      <c r="H36" s="2" t="s">
        <v>125</v>
      </c>
      <c r="I36" s="2" t="s">
        <v>125</v>
      </c>
      <c r="J36" s="2" t="s">
        <v>125</v>
      </c>
      <c r="K36" s="2" t="s">
        <v>359</v>
      </c>
      <c r="L36" s="2" t="s">
        <v>125</v>
      </c>
      <c r="M36" s="2" t="s">
        <v>125</v>
      </c>
      <c r="N36" s="2" t="s">
        <v>125</v>
      </c>
      <c r="O36" s="2" t="s">
        <v>125</v>
      </c>
      <c r="P36" s="2" t="s">
        <v>125</v>
      </c>
      <c r="Q36" s="2" t="s">
        <v>1189</v>
      </c>
      <c r="R36" s="77"/>
    </row>
    <row r="37" spans="1:18" ht="25.5" x14ac:dyDescent="0.25">
      <c r="A37" s="142"/>
      <c r="B37" s="142"/>
      <c r="C37" s="2" t="s">
        <v>524</v>
      </c>
      <c r="D37" s="2" t="s">
        <v>489</v>
      </c>
      <c r="E37" s="2" t="s">
        <v>525</v>
      </c>
      <c r="F37" s="63"/>
      <c r="G37" s="2" t="s">
        <v>125</v>
      </c>
      <c r="H37" s="2" t="s">
        <v>125</v>
      </c>
      <c r="I37" s="2" t="s">
        <v>125</v>
      </c>
      <c r="J37" s="2" t="s">
        <v>125</v>
      </c>
      <c r="K37" s="2" t="s">
        <v>125</v>
      </c>
      <c r="L37" s="2" t="s">
        <v>125</v>
      </c>
      <c r="M37" s="2" t="s">
        <v>125</v>
      </c>
      <c r="N37" s="2" t="s">
        <v>125</v>
      </c>
      <c r="O37" s="2" t="s">
        <v>359</v>
      </c>
      <c r="P37" s="2" t="s">
        <v>125</v>
      </c>
      <c r="Q37" s="2" t="s">
        <v>1189</v>
      </c>
      <c r="R37" s="77"/>
    </row>
    <row r="38" spans="1:18" ht="76.5" x14ac:dyDescent="0.25">
      <c r="A38" s="142"/>
      <c r="B38" s="142"/>
      <c r="C38" s="2" t="s">
        <v>526</v>
      </c>
      <c r="D38" s="2" t="s">
        <v>489</v>
      </c>
      <c r="E38" s="2" t="s">
        <v>527</v>
      </c>
      <c r="F38" s="2" t="s">
        <v>528</v>
      </c>
      <c r="G38" s="2" t="s">
        <v>125</v>
      </c>
      <c r="H38" s="2" t="s">
        <v>125</v>
      </c>
      <c r="I38" s="2" t="s">
        <v>125</v>
      </c>
      <c r="J38" s="2" t="s">
        <v>125</v>
      </c>
      <c r="K38" s="2" t="s">
        <v>125</v>
      </c>
      <c r="L38" s="2" t="s">
        <v>125</v>
      </c>
      <c r="M38" s="2" t="s">
        <v>125</v>
      </c>
      <c r="N38" s="2" t="s">
        <v>125</v>
      </c>
      <c r="O38" s="2" t="s">
        <v>359</v>
      </c>
      <c r="P38" s="2" t="s">
        <v>125</v>
      </c>
      <c r="Q38" s="2" t="s">
        <v>1189</v>
      </c>
      <c r="R38" s="77"/>
    </row>
    <row r="39" spans="1:18" ht="51" x14ac:dyDescent="0.25">
      <c r="A39" s="142"/>
      <c r="B39" s="142"/>
      <c r="C39" s="2" t="s">
        <v>529</v>
      </c>
      <c r="D39" s="2" t="s">
        <v>472</v>
      </c>
      <c r="E39" s="2" t="s">
        <v>530</v>
      </c>
      <c r="F39" s="63"/>
      <c r="G39" s="2" t="s">
        <v>125</v>
      </c>
      <c r="H39" s="2" t="s">
        <v>125</v>
      </c>
      <c r="I39" s="2" t="s">
        <v>125</v>
      </c>
      <c r="J39" s="2" t="s">
        <v>359</v>
      </c>
      <c r="K39" s="2" t="s">
        <v>359</v>
      </c>
      <c r="L39" s="2" t="s">
        <v>359</v>
      </c>
      <c r="M39" s="2" t="s">
        <v>125</v>
      </c>
      <c r="N39" s="2" t="s">
        <v>125</v>
      </c>
      <c r="O39" s="2" t="s">
        <v>125</v>
      </c>
      <c r="P39" s="2" t="s">
        <v>125</v>
      </c>
      <c r="Q39" s="2" t="s">
        <v>1189</v>
      </c>
      <c r="R39" s="77"/>
    </row>
    <row r="40" spans="1:18" ht="51" x14ac:dyDescent="0.25">
      <c r="A40" s="142"/>
      <c r="B40" s="142"/>
      <c r="C40" s="2" t="s">
        <v>531</v>
      </c>
      <c r="D40" s="2" t="s">
        <v>472</v>
      </c>
      <c r="E40" s="2" t="s">
        <v>532</v>
      </c>
      <c r="F40" s="63"/>
      <c r="G40" s="2" t="s">
        <v>125</v>
      </c>
      <c r="H40" s="2" t="s">
        <v>125</v>
      </c>
      <c r="I40" s="2" t="s">
        <v>125</v>
      </c>
      <c r="J40" s="2" t="s">
        <v>359</v>
      </c>
      <c r="K40" s="2" t="s">
        <v>359</v>
      </c>
      <c r="L40" s="2" t="s">
        <v>359</v>
      </c>
      <c r="M40" s="2" t="s">
        <v>125</v>
      </c>
      <c r="N40" s="2" t="s">
        <v>125</v>
      </c>
      <c r="O40" s="2" t="s">
        <v>125</v>
      </c>
      <c r="P40" s="2" t="s">
        <v>125</v>
      </c>
      <c r="Q40" s="2" t="s">
        <v>1189</v>
      </c>
      <c r="R40" s="77"/>
    </row>
    <row r="41" spans="1:18" ht="51" x14ac:dyDescent="0.25">
      <c r="A41" s="142"/>
      <c r="B41" s="143"/>
      <c r="C41" s="2" t="s">
        <v>533</v>
      </c>
      <c r="D41" s="2" t="s">
        <v>472</v>
      </c>
      <c r="E41" s="2" t="s">
        <v>532</v>
      </c>
      <c r="F41" s="63"/>
      <c r="G41" s="2" t="s">
        <v>125</v>
      </c>
      <c r="H41" s="2" t="s">
        <v>125</v>
      </c>
      <c r="I41" s="2" t="s">
        <v>125</v>
      </c>
      <c r="J41" s="2" t="s">
        <v>359</v>
      </c>
      <c r="K41" s="2" t="s">
        <v>359</v>
      </c>
      <c r="L41" s="2" t="s">
        <v>359</v>
      </c>
      <c r="M41" s="2" t="s">
        <v>125</v>
      </c>
      <c r="N41" s="2" t="s">
        <v>125</v>
      </c>
      <c r="O41" s="2" t="s">
        <v>125</v>
      </c>
      <c r="P41" s="2" t="s">
        <v>125</v>
      </c>
      <c r="Q41" s="2" t="s">
        <v>1189</v>
      </c>
      <c r="R41" s="77"/>
    </row>
    <row r="42" spans="1:18" ht="38.25" x14ac:dyDescent="0.25">
      <c r="A42" s="142"/>
      <c r="B42" s="2" t="s">
        <v>22</v>
      </c>
      <c r="C42" s="2" t="s">
        <v>257</v>
      </c>
      <c r="D42" s="2" t="s">
        <v>489</v>
      </c>
      <c r="E42" s="2" t="s">
        <v>534</v>
      </c>
      <c r="F42" s="2" t="s">
        <v>535</v>
      </c>
      <c r="G42" s="2" t="s">
        <v>359</v>
      </c>
      <c r="H42" s="2" t="s">
        <v>125</v>
      </c>
      <c r="I42" s="2" t="s">
        <v>359</v>
      </c>
      <c r="J42" s="2" t="s">
        <v>359</v>
      </c>
      <c r="K42" s="2" t="s">
        <v>359</v>
      </c>
      <c r="L42" s="2" t="s">
        <v>359</v>
      </c>
      <c r="M42" s="2" t="s">
        <v>359</v>
      </c>
      <c r="N42" s="2" t="s">
        <v>125</v>
      </c>
      <c r="O42" s="2" t="s">
        <v>125</v>
      </c>
      <c r="P42" s="2" t="s">
        <v>125</v>
      </c>
      <c r="Q42" s="2" t="s">
        <v>536</v>
      </c>
      <c r="R42" s="77"/>
    </row>
    <row r="43" spans="1:18" x14ac:dyDescent="0.25">
      <c r="A43" s="142"/>
      <c r="B43" s="2" t="s">
        <v>23</v>
      </c>
      <c r="C43" s="2" t="s">
        <v>1218</v>
      </c>
      <c r="D43" s="2" t="s">
        <v>489</v>
      </c>
      <c r="E43" s="48">
        <v>42045</v>
      </c>
      <c r="F43" s="48">
        <v>44237</v>
      </c>
      <c r="G43" s="2" t="s">
        <v>359</v>
      </c>
      <c r="H43" s="2" t="s">
        <v>359</v>
      </c>
      <c r="I43" s="2" t="s">
        <v>359</v>
      </c>
      <c r="J43" s="2" t="s">
        <v>359</v>
      </c>
      <c r="K43" s="2" t="s">
        <v>359</v>
      </c>
      <c r="L43" s="2" t="s">
        <v>359</v>
      </c>
      <c r="M43" s="2" t="s">
        <v>359</v>
      </c>
      <c r="N43" s="2" t="s">
        <v>359</v>
      </c>
      <c r="O43" s="2" t="s">
        <v>125</v>
      </c>
      <c r="P43" s="2" t="s">
        <v>359</v>
      </c>
      <c r="Q43" s="2" t="s">
        <v>1189</v>
      </c>
      <c r="R43" s="77"/>
    </row>
    <row r="44" spans="1:18" x14ac:dyDescent="0.25">
      <c r="A44" s="142"/>
      <c r="B44" s="141" t="s">
        <v>24</v>
      </c>
      <c r="C44" s="2" t="s">
        <v>537</v>
      </c>
      <c r="D44" s="2" t="s">
        <v>472</v>
      </c>
      <c r="E44" s="2" t="s">
        <v>482</v>
      </c>
      <c r="F44" s="2" t="s">
        <v>538</v>
      </c>
      <c r="G44" s="2" t="s">
        <v>125</v>
      </c>
      <c r="H44" s="2" t="s">
        <v>125</v>
      </c>
      <c r="I44" s="2" t="s">
        <v>125</v>
      </c>
      <c r="J44" s="2" t="s">
        <v>125</v>
      </c>
      <c r="K44" s="2" t="s">
        <v>125</v>
      </c>
      <c r="L44" s="2" t="s">
        <v>125</v>
      </c>
      <c r="M44" s="2" t="s">
        <v>125</v>
      </c>
      <c r="N44" s="2" t="s">
        <v>125</v>
      </c>
      <c r="O44" s="2" t="s">
        <v>125</v>
      </c>
      <c r="P44" s="2" t="s">
        <v>359</v>
      </c>
      <c r="Q44" s="2" t="s">
        <v>1189</v>
      </c>
      <c r="R44" s="77"/>
    </row>
    <row r="45" spans="1:18" ht="25.5" x14ac:dyDescent="0.25">
      <c r="A45" s="142"/>
      <c r="B45" s="142"/>
      <c r="C45" s="2" t="s">
        <v>539</v>
      </c>
      <c r="D45" s="2" t="s">
        <v>472</v>
      </c>
      <c r="E45" s="63"/>
      <c r="F45" s="63"/>
      <c r="G45" s="2" t="s">
        <v>125</v>
      </c>
      <c r="H45" s="2" t="s">
        <v>125</v>
      </c>
      <c r="I45" s="2" t="s">
        <v>125</v>
      </c>
      <c r="J45" s="2" t="s">
        <v>359</v>
      </c>
      <c r="K45" s="2" t="s">
        <v>359</v>
      </c>
      <c r="L45" s="2" t="s">
        <v>359</v>
      </c>
      <c r="M45" s="2" t="s">
        <v>125</v>
      </c>
      <c r="N45" s="2" t="s">
        <v>125</v>
      </c>
      <c r="O45" s="2" t="s">
        <v>125</v>
      </c>
      <c r="P45" s="2" t="s">
        <v>125</v>
      </c>
      <c r="Q45" s="2" t="s">
        <v>1189</v>
      </c>
      <c r="R45" s="77"/>
    </row>
    <row r="46" spans="1:18" ht="25.5" x14ac:dyDescent="0.25">
      <c r="A46" s="142"/>
      <c r="B46" s="142"/>
      <c r="C46" s="2" t="s">
        <v>540</v>
      </c>
      <c r="D46" s="2" t="s">
        <v>472</v>
      </c>
      <c r="E46" s="63"/>
      <c r="F46" s="63"/>
      <c r="G46" s="2" t="s">
        <v>125</v>
      </c>
      <c r="H46" s="2" t="s">
        <v>125</v>
      </c>
      <c r="I46" s="2" t="s">
        <v>125</v>
      </c>
      <c r="J46" s="2" t="s">
        <v>359</v>
      </c>
      <c r="K46" s="2" t="s">
        <v>359</v>
      </c>
      <c r="L46" s="2" t="s">
        <v>359</v>
      </c>
      <c r="M46" s="2" t="s">
        <v>125</v>
      </c>
      <c r="N46" s="2" t="s">
        <v>125</v>
      </c>
      <c r="O46" s="2" t="s">
        <v>125</v>
      </c>
      <c r="P46" s="2" t="s">
        <v>125</v>
      </c>
      <c r="Q46" s="2" t="s">
        <v>1189</v>
      </c>
      <c r="R46" s="77"/>
    </row>
    <row r="47" spans="1:18" x14ac:dyDescent="0.25">
      <c r="A47" s="142"/>
      <c r="B47" s="142"/>
      <c r="C47" s="2" t="s">
        <v>541</v>
      </c>
      <c r="D47" s="2" t="s">
        <v>489</v>
      </c>
      <c r="E47" s="2" t="s">
        <v>542</v>
      </c>
      <c r="F47" s="2" t="s">
        <v>543</v>
      </c>
      <c r="G47" s="2" t="s">
        <v>359</v>
      </c>
      <c r="H47" s="2" t="s">
        <v>125</v>
      </c>
      <c r="I47" s="2" t="s">
        <v>125</v>
      </c>
      <c r="J47" s="2" t="s">
        <v>125</v>
      </c>
      <c r="K47" s="2" t="s">
        <v>125</v>
      </c>
      <c r="L47" s="2" t="s">
        <v>125</v>
      </c>
      <c r="M47" s="2" t="s">
        <v>359</v>
      </c>
      <c r="N47" s="2" t="s">
        <v>125</v>
      </c>
      <c r="O47" s="2" t="s">
        <v>125</v>
      </c>
      <c r="P47" s="2" t="s">
        <v>125</v>
      </c>
      <c r="Q47" s="2" t="s">
        <v>1189</v>
      </c>
      <c r="R47" s="77"/>
    </row>
    <row r="48" spans="1:18" x14ac:dyDescent="0.25">
      <c r="A48" s="143"/>
      <c r="B48" s="143"/>
      <c r="C48" s="2" t="s">
        <v>544</v>
      </c>
      <c r="D48" s="2" t="s">
        <v>472</v>
      </c>
      <c r="E48" s="63"/>
      <c r="F48" s="63"/>
      <c r="G48" s="2" t="s">
        <v>125</v>
      </c>
      <c r="H48" s="2" t="s">
        <v>359</v>
      </c>
      <c r="I48" s="2" t="s">
        <v>125</v>
      </c>
      <c r="J48" s="2" t="s">
        <v>125</v>
      </c>
      <c r="K48" s="2" t="s">
        <v>125</v>
      </c>
      <c r="L48" s="2" t="s">
        <v>125</v>
      </c>
      <c r="M48" s="2" t="s">
        <v>125</v>
      </c>
      <c r="N48" s="2" t="s">
        <v>125</v>
      </c>
      <c r="O48" s="2" t="s">
        <v>125</v>
      </c>
      <c r="P48" s="2" t="s">
        <v>125</v>
      </c>
      <c r="Q48" s="2" t="s">
        <v>1189</v>
      </c>
      <c r="R48" s="77"/>
    </row>
    <row r="49" spans="1:18" x14ac:dyDescent="0.25">
      <c r="A49" s="141" t="s">
        <v>26</v>
      </c>
      <c r="B49" s="2" t="s">
        <v>27</v>
      </c>
      <c r="C49" s="2" t="s">
        <v>261</v>
      </c>
      <c r="D49" s="2" t="s">
        <v>489</v>
      </c>
      <c r="E49" s="2" t="s">
        <v>545</v>
      </c>
      <c r="F49" s="2" t="s">
        <v>546</v>
      </c>
      <c r="G49" s="2" t="s">
        <v>359</v>
      </c>
      <c r="H49" s="2" t="s">
        <v>359</v>
      </c>
      <c r="I49" s="2" t="s">
        <v>359</v>
      </c>
      <c r="J49" s="2" t="s">
        <v>359</v>
      </c>
      <c r="K49" s="2" t="s">
        <v>359</v>
      </c>
      <c r="L49" s="2" t="s">
        <v>359</v>
      </c>
      <c r="M49" s="2" t="s">
        <v>359</v>
      </c>
      <c r="N49" s="2" t="s">
        <v>359</v>
      </c>
      <c r="O49" s="2" t="s">
        <v>359</v>
      </c>
      <c r="P49" s="2" t="s">
        <v>359</v>
      </c>
      <c r="Q49" s="2" t="s">
        <v>1189</v>
      </c>
      <c r="R49" s="77"/>
    </row>
    <row r="50" spans="1:18" ht="25.5" x14ac:dyDescent="0.25">
      <c r="A50" s="142"/>
      <c r="B50" s="2" t="s">
        <v>28</v>
      </c>
      <c r="C50" s="2" t="s">
        <v>506</v>
      </c>
      <c r="D50" s="2" t="s">
        <v>489</v>
      </c>
      <c r="E50" s="2" t="s">
        <v>1187</v>
      </c>
      <c r="F50" s="2" t="s">
        <v>1188</v>
      </c>
      <c r="G50" s="2" t="s">
        <v>359</v>
      </c>
      <c r="H50" s="2" t="s">
        <v>125</v>
      </c>
      <c r="I50" s="2" t="s">
        <v>125</v>
      </c>
      <c r="J50" s="2" t="s">
        <v>125</v>
      </c>
      <c r="K50" s="2" t="s">
        <v>125</v>
      </c>
      <c r="L50" s="2" t="s">
        <v>125</v>
      </c>
      <c r="M50" s="2" t="s">
        <v>125</v>
      </c>
      <c r="N50" s="2" t="s">
        <v>125</v>
      </c>
      <c r="O50" s="2" t="s">
        <v>125</v>
      </c>
      <c r="P50" s="2" t="s">
        <v>125</v>
      </c>
      <c r="Q50" s="2" t="s">
        <v>1189</v>
      </c>
      <c r="R50" s="77"/>
    </row>
    <row r="51" spans="1:18" x14ac:dyDescent="0.25">
      <c r="A51" s="142"/>
      <c r="B51" s="2" t="s">
        <v>29</v>
      </c>
      <c r="C51" s="2" t="s">
        <v>263</v>
      </c>
      <c r="D51" s="2" t="s">
        <v>489</v>
      </c>
      <c r="E51" s="2" t="s">
        <v>547</v>
      </c>
      <c r="F51" s="2" t="s">
        <v>548</v>
      </c>
      <c r="G51" s="2" t="s">
        <v>359</v>
      </c>
      <c r="H51" s="2" t="s">
        <v>359</v>
      </c>
      <c r="I51" s="2" t="s">
        <v>359</v>
      </c>
      <c r="J51" s="2" t="s">
        <v>359</v>
      </c>
      <c r="K51" s="2" t="s">
        <v>359</v>
      </c>
      <c r="L51" s="2" t="s">
        <v>359</v>
      </c>
      <c r="M51" s="2" t="s">
        <v>359</v>
      </c>
      <c r="N51" s="2" t="s">
        <v>359</v>
      </c>
      <c r="O51" s="2" t="s">
        <v>359</v>
      </c>
      <c r="P51" s="2" t="s">
        <v>359</v>
      </c>
      <c r="Q51" s="2" t="s">
        <v>549</v>
      </c>
      <c r="R51" s="77"/>
    </row>
    <row r="52" spans="1:18" ht="25.5" x14ac:dyDescent="0.25">
      <c r="A52" s="142"/>
      <c r="B52" s="141" t="s">
        <v>30</v>
      </c>
      <c r="C52" s="2" t="s">
        <v>266</v>
      </c>
      <c r="D52" s="2" t="s">
        <v>489</v>
      </c>
      <c r="E52" s="2" t="s">
        <v>550</v>
      </c>
      <c r="F52" s="2" t="s">
        <v>551</v>
      </c>
      <c r="G52" s="2" t="s">
        <v>359</v>
      </c>
      <c r="H52" s="2" t="s">
        <v>359</v>
      </c>
      <c r="I52" s="2" t="s">
        <v>359</v>
      </c>
      <c r="J52" s="2" t="s">
        <v>359</v>
      </c>
      <c r="K52" s="2" t="s">
        <v>359</v>
      </c>
      <c r="L52" s="2" t="s">
        <v>359</v>
      </c>
      <c r="M52" s="2" t="s">
        <v>359</v>
      </c>
      <c r="N52" s="2" t="s">
        <v>359</v>
      </c>
      <c r="O52" s="2" t="s">
        <v>359</v>
      </c>
      <c r="P52" s="2" t="s">
        <v>125</v>
      </c>
      <c r="Q52" s="2" t="s">
        <v>552</v>
      </c>
      <c r="R52" s="77"/>
    </row>
    <row r="53" spans="1:18" ht="25.5" x14ac:dyDescent="0.25">
      <c r="A53" s="142"/>
      <c r="B53" s="143"/>
      <c r="C53" s="2" t="s">
        <v>263</v>
      </c>
      <c r="D53" s="2" t="s">
        <v>489</v>
      </c>
      <c r="E53" s="2" t="s">
        <v>550</v>
      </c>
      <c r="F53" s="2" t="s">
        <v>551</v>
      </c>
      <c r="G53" s="2" t="s">
        <v>359</v>
      </c>
      <c r="H53" s="2" t="s">
        <v>359</v>
      </c>
      <c r="I53" s="2" t="s">
        <v>359</v>
      </c>
      <c r="J53" s="2" t="s">
        <v>359</v>
      </c>
      <c r="K53" s="2" t="s">
        <v>359</v>
      </c>
      <c r="L53" s="2" t="s">
        <v>359</v>
      </c>
      <c r="M53" s="2" t="s">
        <v>359</v>
      </c>
      <c r="N53" s="2" t="s">
        <v>359</v>
      </c>
      <c r="O53" s="2" t="s">
        <v>359</v>
      </c>
      <c r="P53" s="2" t="s">
        <v>125</v>
      </c>
      <c r="Q53" s="2" t="s">
        <v>552</v>
      </c>
      <c r="R53" s="77"/>
    </row>
    <row r="54" spans="1:18" x14ac:dyDescent="0.25">
      <c r="A54" s="142"/>
      <c r="B54" s="2" t="s">
        <v>31</v>
      </c>
      <c r="C54" s="63"/>
      <c r="D54" s="63"/>
      <c r="E54" s="63"/>
      <c r="F54" s="63"/>
      <c r="G54" s="63"/>
      <c r="H54" s="63"/>
      <c r="I54" s="63"/>
      <c r="J54" s="63"/>
      <c r="K54" s="63"/>
      <c r="L54" s="63"/>
      <c r="M54" s="63"/>
      <c r="N54" s="63"/>
      <c r="O54" s="63"/>
      <c r="P54" s="63"/>
      <c r="Q54" s="2" t="s">
        <v>1189</v>
      </c>
      <c r="R54" s="77"/>
    </row>
    <row r="55" spans="1:18" ht="25.5" x14ac:dyDescent="0.25">
      <c r="A55" s="143"/>
      <c r="B55" s="2" t="s">
        <v>32</v>
      </c>
      <c r="C55" s="2" t="s">
        <v>553</v>
      </c>
      <c r="D55" s="2" t="s">
        <v>489</v>
      </c>
      <c r="E55" s="2" t="s">
        <v>554</v>
      </c>
      <c r="F55" s="2" t="s">
        <v>555</v>
      </c>
      <c r="G55" s="2" t="s">
        <v>359</v>
      </c>
      <c r="H55" s="2" t="s">
        <v>359</v>
      </c>
      <c r="I55" s="2" t="s">
        <v>359</v>
      </c>
      <c r="J55" s="2" t="s">
        <v>359</v>
      </c>
      <c r="K55" s="2" t="s">
        <v>359</v>
      </c>
      <c r="L55" s="2" t="s">
        <v>359</v>
      </c>
      <c r="M55" s="2" t="s">
        <v>359</v>
      </c>
      <c r="N55" s="2" t="s">
        <v>359</v>
      </c>
      <c r="O55" s="2" t="s">
        <v>359</v>
      </c>
      <c r="P55" s="2" t="s">
        <v>359</v>
      </c>
      <c r="Q55" s="2" t="s">
        <v>556</v>
      </c>
      <c r="R55" s="77"/>
    </row>
    <row r="56" spans="1:18" x14ac:dyDescent="0.25">
      <c r="A56" s="141" t="s">
        <v>33</v>
      </c>
      <c r="B56" s="141" t="s">
        <v>34</v>
      </c>
      <c r="C56" s="2" t="s">
        <v>557</v>
      </c>
      <c r="D56" s="2" t="s">
        <v>472</v>
      </c>
      <c r="E56" s="63"/>
      <c r="F56" s="63"/>
      <c r="G56" s="2" t="s">
        <v>125</v>
      </c>
      <c r="H56" s="2" t="s">
        <v>125</v>
      </c>
      <c r="I56" s="2" t="s">
        <v>125</v>
      </c>
      <c r="J56" s="2" t="s">
        <v>125</v>
      </c>
      <c r="K56" s="2" t="s">
        <v>125</v>
      </c>
      <c r="L56" s="2" t="s">
        <v>125</v>
      </c>
      <c r="M56" s="2" t="s">
        <v>125</v>
      </c>
      <c r="N56" s="2" t="s">
        <v>125</v>
      </c>
      <c r="O56" s="2" t="s">
        <v>125</v>
      </c>
      <c r="P56" s="2" t="s">
        <v>125</v>
      </c>
      <c r="Q56" s="2" t="s">
        <v>558</v>
      </c>
      <c r="R56" s="77"/>
    </row>
    <row r="57" spans="1:18" x14ac:dyDescent="0.25">
      <c r="A57" s="142"/>
      <c r="B57" s="143"/>
      <c r="C57" s="2" t="s">
        <v>316</v>
      </c>
      <c r="D57" s="2" t="s">
        <v>472</v>
      </c>
      <c r="E57" s="63"/>
      <c r="F57" s="63"/>
      <c r="G57" s="2" t="s">
        <v>359</v>
      </c>
      <c r="H57" s="2" t="s">
        <v>359</v>
      </c>
      <c r="I57" s="2" t="s">
        <v>359</v>
      </c>
      <c r="J57" s="2" t="s">
        <v>359</v>
      </c>
      <c r="K57" s="2" t="s">
        <v>359</v>
      </c>
      <c r="L57" s="2" t="s">
        <v>359</v>
      </c>
      <c r="M57" s="2" t="s">
        <v>359</v>
      </c>
      <c r="N57" s="2" t="s">
        <v>125</v>
      </c>
      <c r="O57" s="2" t="s">
        <v>359</v>
      </c>
      <c r="P57" s="2" t="s">
        <v>125</v>
      </c>
      <c r="Q57" s="2" t="s">
        <v>1189</v>
      </c>
      <c r="R57" s="77"/>
    </row>
    <row r="58" spans="1:18" x14ac:dyDescent="0.25">
      <c r="A58" s="142"/>
      <c r="B58" s="141" t="s">
        <v>35</v>
      </c>
      <c r="C58" s="2" t="s">
        <v>266</v>
      </c>
      <c r="D58" s="2" t="s">
        <v>489</v>
      </c>
      <c r="E58" s="2" t="s">
        <v>559</v>
      </c>
      <c r="F58" s="2" t="s">
        <v>560</v>
      </c>
      <c r="G58" s="2" t="s">
        <v>125</v>
      </c>
      <c r="H58" s="2" t="s">
        <v>125</v>
      </c>
      <c r="I58" s="2" t="s">
        <v>125</v>
      </c>
      <c r="J58" s="2" t="s">
        <v>359</v>
      </c>
      <c r="K58" s="2" t="s">
        <v>359</v>
      </c>
      <c r="L58" s="2" t="s">
        <v>359</v>
      </c>
      <c r="M58" s="2" t="s">
        <v>125</v>
      </c>
      <c r="N58" s="2" t="s">
        <v>125</v>
      </c>
      <c r="O58" s="2" t="s">
        <v>125</v>
      </c>
      <c r="P58" s="2" t="s">
        <v>125</v>
      </c>
      <c r="Q58" s="2" t="s">
        <v>1189</v>
      </c>
      <c r="R58" s="77"/>
    </row>
    <row r="59" spans="1:18" x14ac:dyDescent="0.25">
      <c r="A59" s="142"/>
      <c r="B59" s="143"/>
      <c r="C59" s="2" t="s">
        <v>266</v>
      </c>
      <c r="D59" s="2" t="s">
        <v>489</v>
      </c>
      <c r="E59" s="2" t="s">
        <v>561</v>
      </c>
      <c r="F59" s="2" t="s">
        <v>562</v>
      </c>
      <c r="G59" s="2" t="s">
        <v>359</v>
      </c>
      <c r="H59" s="2" t="s">
        <v>125</v>
      </c>
      <c r="I59" s="2" t="s">
        <v>359</v>
      </c>
      <c r="J59" s="2" t="s">
        <v>125</v>
      </c>
      <c r="K59" s="2" t="s">
        <v>125</v>
      </c>
      <c r="L59" s="2" t="s">
        <v>125</v>
      </c>
      <c r="M59" s="2" t="s">
        <v>359</v>
      </c>
      <c r="N59" s="2" t="s">
        <v>125</v>
      </c>
      <c r="O59" s="2" t="s">
        <v>125</v>
      </c>
      <c r="P59" s="2" t="s">
        <v>125</v>
      </c>
      <c r="Q59" s="2" t="s">
        <v>1189</v>
      </c>
      <c r="R59" s="77"/>
    </row>
    <row r="60" spans="1:18" x14ac:dyDescent="0.25">
      <c r="A60" s="142"/>
      <c r="B60" s="2" t="s">
        <v>36</v>
      </c>
      <c r="C60" s="2" t="s">
        <v>282</v>
      </c>
      <c r="D60" s="2" t="s">
        <v>489</v>
      </c>
      <c r="E60" s="2" t="s">
        <v>545</v>
      </c>
      <c r="F60" s="63"/>
      <c r="G60" s="2" t="s">
        <v>359</v>
      </c>
      <c r="H60" s="2" t="s">
        <v>359</v>
      </c>
      <c r="I60" s="2" t="s">
        <v>359</v>
      </c>
      <c r="J60" s="2" t="s">
        <v>359</v>
      </c>
      <c r="K60" s="2" t="s">
        <v>359</v>
      </c>
      <c r="L60" s="2" t="s">
        <v>359</v>
      </c>
      <c r="M60" s="2" t="s">
        <v>359</v>
      </c>
      <c r="N60" s="2" t="s">
        <v>359</v>
      </c>
      <c r="O60" s="2" t="s">
        <v>359</v>
      </c>
      <c r="P60" s="2" t="s">
        <v>359</v>
      </c>
      <c r="Q60" s="2" t="s">
        <v>1189</v>
      </c>
      <c r="R60" s="77"/>
    </row>
    <row r="61" spans="1:18" x14ac:dyDescent="0.25">
      <c r="A61" s="142"/>
      <c r="B61" s="141" t="s">
        <v>37</v>
      </c>
      <c r="C61" s="2" t="s">
        <v>563</v>
      </c>
      <c r="D61" s="2" t="s">
        <v>489</v>
      </c>
      <c r="E61" s="2" t="s">
        <v>564</v>
      </c>
      <c r="F61" s="2" t="s">
        <v>565</v>
      </c>
      <c r="G61" s="2" t="s">
        <v>125</v>
      </c>
      <c r="H61" s="2" t="s">
        <v>125</v>
      </c>
      <c r="I61" s="2" t="s">
        <v>125</v>
      </c>
      <c r="J61" s="2" t="s">
        <v>125</v>
      </c>
      <c r="K61" s="2" t="s">
        <v>125</v>
      </c>
      <c r="L61" s="2" t="s">
        <v>125</v>
      </c>
      <c r="M61" s="2" t="s">
        <v>125</v>
      </c>
      <c r="N61" s="2" t="s">
        <v>125</v>
      </c>
      <c r="O61" s="2" t="s">
        <v>359</v>
      </c>
      <c r="P61" s="2" t="s">
        <v>125</v>
      </c>
      <c r="Q61" s="2" t="s">
        <v>1189</v>
      </c>
      <c r="R61" s="77"/>
    </row>
    <row r="62" spans="1:18" ht="25.5" x14ac:dyDescent="0.25">
      <c r="A62" s="142"/>
      <c r="B62" s="142"/>
      <c r="C62" s="2" t="s">
        <v>566</v>
      </c>
      <c r="D62" s="2" t="s">
        <v>489</v>
      </c>
      <c r="E62" s="2" t="s">
        <v>567</v>
      </c>
      <c r="F62" s="2" t="s">
        <v>565</v>
      </c>
      <c r="G62" s="2" t="s">
        <v>125</v>
      </c>
      <c r="H62" s="2" t="s">
        <v>359</v>
      </c>
      <c r="I62" s="2" t="s">
        <v>125</v>
      </c>
      <c r="J62" s="2" t="s">
        <v>125</v>
      </c>
      <c r="K62" s="2" t="s">
        <v>125</v>
      </c>
      <c r="L62" s="2" t="s">
        <v>125</v>
      </c>
      <c r="M62" s="2" t="s">
        <v>125</v>
      </c>
      <c r="N62" s="2" t="s">
        <v>125</v>
      </c>
      <c r="O62" s="2" t="s">
        <v>359</v>
      </c>
      <c r="P62" s="2" t="s">
        <v>125</v>
      </c>
      <c r="Q62" s="2" t="s">
        <v>1189</v>
      </c>
      <c r="R62" s="77"/>
    </row>
    <row r="63" spans="1:18" ht="25.5" x14ac:dyDescent="0.25">
      <c r="A63" s="142"/>
      <c r="B63" s="142"/>
      <c r="C63" s="2" t="s">
        <v>568</v>
      </c>
      <c r="D63" s="2" t="s">
        <v>489</v>
      </c>
      <c r="E63" s="2" t="s">
        <v>569</v>
      </c>
      <c r="F63" s="2" t="s">
        <v>565</v>
      </c>
      <c r="G63" s="2" t="s">
        <v>125</v>
      </c>
      <c r="H63" s="2" t="s">
        <v>125</v>
      </c>
      <c r="I63" s="2" t="s">
        <v>125</v>
      </c>
      <c r="J63" s="2" t="s">
        <v>125</v>
      </c>
      <c r="K63" s="2" t="s">
        <v>125</v>
      </c>
      <c r="L63" s="2" t="s">
        <v>125</v>
      </c>
      <c r="M63" s="2" t="s">
        <v>125</v>
      </c>
      <c r="N63" s="2" t="s">
        <v>125</v>
      </c>
      <c r="O63" s="2" t="s">
        <v>125</v>
      </c>
      <c r="P63" s="2" t="s">
        <v>125</v>
      </c>
      <c r="Q63" s="2" t="s">
        <v>570</v>
      </c>
      <c r="R63" s="77"/>
    </row>
    <row r="64" spans="1:18" x14ac:dyDescent="0.25">
      <c r="A64" s="142"/>
      <c r="B64" s="142"/>
      <c r="C64" s="2" t="s">
        <v>571</v>
      </c>
      <c r="D64" s="2" t="s">
        <v>472</v>
      </c>
      <c r="E64" s="63"/>
      <c r="F64" s="63"/>
      <c r="G64" s="2" t="s">
        <v>359</v>
      </c>
      <c r="H64" s="2" t="s">
        <v>359</v>
      </c>
      <c r="I64" s="2" t="s">
        <v>125</v>
      </c>
      <c r="J64" s="2" t="s">
        <v>359</v>
      </c>
      <c r="K64" s="2" t="s">
        <v>359</v>
      </c>
      <c r="L64" s="2" t="s">
        <v>359</v>
      </c>
      <c r="M64" s="2" t="s">
        <v>359</v>
      </c>
      <c r="N64" s="2" t="s">
        <v>359</v>
      </c>
      <c r="O64" s="2" t="s">
        <v>359</v>
      </c>
      <c r="P64" s="2" t="s">
        <v>125</v>
      </c>
      <c r="Q64" s="2" t="s">
        <v>1189</v>
      </c>
      <c r="R64" s="77"/>
    </row>
    <row r="65" spans="1:18" ht="25.5" x14ac:dyDescent="0.25">
      <c r="A65" s="142"/>
      <c r="B65" s="142"/>
      <c r="C65" s="2" t="s">
        <v>572</v>
      </c>
      <c r="D65" s="2" t="s">
        <v>489</v>
      </c>
      <c r="E65" s="2" t="s">
        <v>573</v>
      </c>
      <c r="F65" s="2" t="s">
        <v>91</v>
      </c>
      <c r="G65" s="2" t="s">
        <v>359</v>
      </c>
      <c r="H65" s="2" t="s">
        <v>125</v>
      </c>
      <c r="I65" s="2" t="s">
        <v>359</v>
      </c>
      <c r="J65" s="2" t="s">
        <v>125</v>
      </c>
      <c r="K65" s="2" t="s">
        <v>125</v>
      </c>
      <c r="L65" s="2" t="s">
        <v>125</v>
      </c>
      <c r="M65" s="2" t="s">
        <v>359</v>
      </c>
      <c r="N65" s="2" t="s">
        <v>359</v>
      </c>
      <c r="O65" s="2" t="s">
        <v>359</v>
      </c>
      <c r="P65" s="2" t="s">
        <v>359</v>
      </c>
      <c r="Q65" s="2" t="s">
        <v>570</v>
      </c>
      <c r="R65" s="77"/>
    </row>
    <row r="66" spans="1:18" x14ac:dyDescent="0.25">
      <c r="A66" s="142"/>
      <c r="B66" s="142"/>
      <c r="C66" s="2" t="s">
        <v>574</v>
      </c>
      <c r="D66" s="2" t="s">
        <v>489</v>
      </c>
      <c r="E66" s="2" t="s">
        <v>575</v>
      </c>
      <c r="F66" s="2" t="s">
        <v>576</v>
      </c>
      <c r="G66" s="2" t="s">
        <v>359</v>
      </c>
      <c r="H66" s="2" t="s">
        <v>125</v>
      </c>
      <c r="I66" s="2" t="s">
        <v>359</v>
      </c>
      <c r="J66" s="2" t="s">
        <v>125</v>
      </c>
      <c r="K66" s="2" t="s">
        <v>125</v>
      </c>
      <c r="L66" s="2" t="s">
        <v>125</v>
      </c>
      <c r="M66" s="2" t="s">
        <v>125</v>
      </c>
      <c r="N66" s="2" t="s">
        <v>125</v>
      </c>
      <c r="O66" s="2" t="s">
        <v>125</v>
      </c>
      <c r="P66" s="2" t="s">
        <v>125</v>
      </c>
      <c r="Q66" s="2" t="s">
        <v>1189</v>
      </c>
      <c r="R66" s="77"/>
    </row>
    <row r="67" spans="1:18" x14ac:dyDescent="0.25">
      <c r="A67" s="142"/>
      <c r="B67" s="143"/>
      <c r="C67" s="2" t="s">
        <v>281</v>
      </c>
      <c r="D67" s="2" t="s">
        <v>472</v>
      </c>
      <c r="E67" s="63"/>
      <c r="F67" s="63"/>
      <c r="G67" s="2" t="s">
        <v>125</v>
      </c>
      <c r="H67" s="2" t="s">
        <v>359</v>
      </c>
      <c r="I67" s="2" t="s">
        <v>125</v>
      </c>
      <c r="J67" s="2" t="s">
        <v>125</v>
      </c>
      <c r="K67" s="2" t="s">
        <v>125</v>
      </c>
      <c r="L67" s="2" t="s">
        <v>125</v>
      </c>
      <c r="M67" s="2" t="s">
        <v>125</v>
      </c>
      <c r="N67" s="2" t="s">
        <v>125</v>
      </c>
      <c r="O67" s="2" t="s">
        <v>125</v>
      </c>
      <c r="P67" s="2" t="s">
        <v>125</v>
      </c>
      <c r="Q67" s="2" t="s">
        <v>1189</v>
      </c>
      <c r="R67" s="77"/>
    </row>
    <row r="68" spans="1:18" ht="25.5" x14ac:dyDescent="0.25">
      <c r="A68" s="142"/>
      <c r="B68" s="2" t="s">
        <v>38</v>
      </c>
      <c r="C68" s="63" t="s">
        <v>1331</v>
      </c>
      <c r="D68" s="2" t="s">
        <v>489</v>
      </c>
      <c r="E68" s="48">
        <v>40808</v>
      </c>
      <c r="F68" s="63"/>
      <c r="G68" s="2" t="s">
        <v>359</v>
      </c>
      <c r="H68" s="2" t="s">
        <v>125</v>
      </c>
      <c r="I68" s="2" t="s">
        <v>359</v>
      </c>
      <c r="J68" s="2" t="s">
        <v>359</v>
      </c>
      <c r="K68" s="2" t="s">
        <v>359</v>
      </c>
      <c r="L68" s="2" t="s">
        <v>359</v>
      </c>
      <c r="M68" s="2" t="s">
        <v>359</v>
      </c>
      <c r="N68" s="2" t="s">
        <v>359</v>
      </c>
      <c r="O68" s="2" t="s">
        <v>125</v>
      </c>
      <c r="P68" s="2" t="s">
        <v>125</v>
      </c>
      <c r="Q68" s="2" t="s">
        <v>1189</v>
      </c>
      <c r="R68" s="77"/>
    </row>
    <row r="69" spans="1:18" x14ac:dyDescent="0.25">
      <c r="A69" s="142"/>
      <c r="B69" s="141" t="s">
        <v>39</v>
      </c>
      <c r="C69" s="2" t="s">
        <v>248</v>
      </c>
      <c r="D69" s="2" t="s">
        <v>489</v>
      </c>
      <c r="E69" s="85">
        <v>43116</v>
      </c>
      <c r="F69" s="85">
        <v>46038</v>
      </c>
      <c r="G69" s="2" t="s">
        <v>359</v>
      </c>
      <c r="H69" s="2" t="s">
        <v>359</v>
      </c>
      <c r="I69" s="2" t="s">
        <v>359</v>
      </c>
      <c r="J69" s="2" t="s">
        <v>125</v>
      </c>
      <c r="K69" s="2" t="s">
        <v>125</v>
      </c>
      <c r="L69" s="2" t="s">
        <v>125</v>
      </c>
      <c r="M69" s="2" t="s">
        <v>359</v>
      </c>
      <c r="N69" s="2" t="s">
        <v>125</v>
      </c>
      <c r="O69" s="2" t="s">
        <v>359</v>
      </c>
      <c r="P69" s="2" t="s">
        <v>125</v>
      </c>
      <c r="Q69" s="2" t="s">
        <v>1189</v>
      </c>
      <c r="R69" s="77"/>
    </row>
    <row r="70" spans="1:18" x14ac:dyDescent="0.25">
      <c r="A70" s="142"/>
      <c r="B70" s="142"/>
      <c r="C70" s="2" t="s">
        <v>1304</v>
      </c>
      <c r="D70" s="2" t="s">
        <v>489</v>
      </c>
      <c r="E70" s="85">
        <v>40457</v>
      </c>
      <c r="F70" s="86">
        <v>43902</v>
      </c>
      <c r="G70" s="2" t="s">
        <v>125</v>
      </c>
      <c r="H70" s="2" t="s">
        <v>125</v>
      </c>
      <c r="I70" s="2" t="s">
        <v>125</v>
      </c>
      <c r="J70" s="2" t="s">
        <v>359</v>
      </c>
      <c r="K70" s="2" t="s">
        <v>359</v>
      </c>
      <c r="L70" s="2" t="s">
        <v>359</v>
      </c>
      <c r="M70" s="2" t="s">
        <v>125</v>
      </c>
      <c r="N70" s="2" t="s">
        <v>125</v>
      </c>
      <c r="O70" s="2" t="s">
        <v>125</v>
      </c>
      <c r="P70" s="2" t="s">
        <v>125</v>
      </c>
      <c r="Q70" s="2" t="s">
        <v>1189</v>
      </c>
      <c r="R70" s="77"/>
    </row>
    <row r="71" spans="1:18" x14ac:dyDescent="0.25">
      <c r="A71" s="142"/>
      <c r="B71" s="143"/>
      <c r="C71" s="87" t="s">
        <v>1305</v>
      </c>
      <c r="D71" s="2" t="s">
        <v>489</v>
      </c>
      <c r="E71" s="85">
        <v>43425</v>
      </c>
      <c r="F71" s="85">
        <v>44521</v>
      </c>
      <c r="G71" s="2" t="s">
        <v>125</v>
      </c>
      <c r="H71" s="2" t="s">
        <v>125</v>
      </c>
      <c r="I71" s="2" t="s">
        <v>125</v>
      </c>
      <c r="J71" s="2" t="s">
        <v>125</v>
      </c>
      <c r="K71" s="2" t="s">
        <v>125</v>
      </c>
      <c r="L71" s="2" t="s">
        <v>125</v>
      </c>
      <c r="M71" s="2" t="s">
        <v>125</v>
      </c>
      <c r="N71" s="2" t="s">
        <v>125</v>
      </c>
      <c r="O71" s="2" t="s">
        <v>125</v>
      </c>
      <c r="P71" s="2" t="s">
        <v>125</v>
      </c>
      <c r="Q71" s="67" t="s">
        <v>400</v>
      </c>
      <c r="R71" s="77"/>
    </row>
    <row r="72" spans="1:18" x14ac:dyDescent="0.25">
      <c r="A72" s="143"/>
      <c r="B72" s="2" t="s">
        <v>40</v>
      </c>
      <c r="C72" s="2" t="s">
        <v>577</v>
      </c>
      <c r="D72" s="2" t="s">
        <v>489</v>
      </c>
      <c r="E72" s="2" t="s">
        <v>578</v>
      </c>
      <c r="F72" s="2" t="s">
        <v>579</v>
      </c>
      <c r="G72" s="2" t="s">
        <v>359</v>
      </c>
      <c r="H72" s="2" t="s">
        <v>125</v>
      </c>
      <c r="I72" s="2" t="s">
        <v>125</v>
      </c>
      <c r="J72" s="2" t="s">
        <v>125</v>
      </c>
      <c r="K72" s="2" t="s">
        <v>125</v>
      </c>
      <c r="L72" s="2" t="s">
        <v>125</v>
      </c>
      <c r="M72" s="2" t="s">
        <v>359</v>
      </c>
      <c r="N72" s="2" t="s">
        <v>125</v>
      </c>
      <c r="O72" s="2" t="s">
        <v>125</v>
      </c>
      <c r="P72" s="2" t="s">
        <v>125</v>
      </c>
      <c r="Q72" s="2" t="s">
        <v>1189</v>
      </c>
      <c r="R72" s="77"/>
    </row>
    <row r="73" spans="1:18" x14ac:dyDescent="0.25">
      <c r="A73" s="141" t="s">
        <v>41</v>
      </c>
      <c r="B73" s="141" t="s">
        <v>42</v>
      </c>
      <c r="C73" s="2" t="s">
        <v>571</v>
      </c>
      <c r="D73" s="2" t="s">
        <v>472</v>
      </c>
      <c r="E73" s="2" t="s">
        <v>580</v>
      </c>
      <c r="F73" s="2" t="s">
        <v>581</v>
      </c>
      <c r="G73" s="2" t="s">
        <v>359</v>
      </c>
      <c r="H73" s="2" t="s">
        <v>359</v>
      </c>
      <c r="I73" s="2" t="s">
        <v>125</v>
      </c>
      <c r="J73" s="2" t="s">
        <v>125</v>
      </c>
      <c r="K73" s="2" t="s">
        <v>125</v>
      </c>
      <c r="L73" s="2" t="s">
        <v>125</v>
      </c>
      <c r="M73" s="2" t="s">
        <v>359</v>
      </c>
      <c r="N73" s="2" t="s">
        <v>359</v>
      </c>
      <c r="O73" s="2" t="s">
        <v>359</v>
      </c>
      <c r="P73" s="2" t="s">
        <v>359</v>
      </c>
      <c r="Q73" s="2" t="s">
        <v>1189</v>
      </c>
      <c r="R73" s="77"/>
    </row>
    <row r="74" spans="1:18" x14ac:dyDescent="0.25">
      <c r="A74" s="142"/>
      <c r="B74" s="142"/>
      <c r="C74" s="2" t="s">
        <v>582</v>
      </c>
      <c r="D74" s="2" t="s">
        <v>472</v>
      </c>
      <c r="E74" s="2" t="s">
        <v>583</v>
      </c>
      <c r="F74" s="63"/>
      <c r="G74" s="2" t="s">
        <v>125</v>
      </c>
      <c r="H74" s="2" t="s">
        <v>125</v>
      </c>
      <c r="I74" s="2" t="s">
        <v>125</v>
      </c>
      <c r="J74" s="2" t="s">
        <v>359</v>
      </c>
      <c r="K74" s="2" t="s">
        <v>359</v>
      </c>
      <c r="L74" s="2" t="s">
        <v>359</v>
      </c>
      <c r="M74" s="2" t="s">
        <v>125</v>
      </c>
      <c r="N74" s="2" t="s">
        <v>125</v>
      </c>
      <c r="O74" s="2" t="s">
        <v>125</v>
      </c>
      <c r="P74" s="2" t="s">
        <v>125</v>
      </c>
      <c r="Q74" s="2" t="s">
        <v>1189</v>
      </c>
      <c r="R74" s="77"/>
    </row>
    <row r="75" spans="1:18" ht="25.5" x14ac:dyDescent="0.25">
      <c r="A75" s="142"/>
      <c r="B75" s="142"/>
      <c r="C75" s="2" t="s">
        <v>584</v>
      </c>
      <c r="D75" s="2" t="s">
        <v>472</v>
      </c>
      <c r="E75" s="2" t="s">
        <v>585</v>
      </c>
      <c r="F75" s="63"/>
      <c r="G75" s="2" t="s">
        <v>125</v>
      </c>
      <c r="H75" s="2" t="s">
        <v>125</v>
      </c>
      <c r="I75" s="2" t="s">
        <v>125</v>
      </c>
      <c r="J75" s="2" t="s">
        <v>359</v>
      </c>
      <c r="K75" s="2" t="s">
        <v>359</v>
      </c>
      <c r="L75" s="2" t="s">
        <v>359</v>
      </c>
      <c r="M75" s="2" t="s">
        <v>125</v>
      </c>
      <c r="N75" s="2" t="s">
        <v>125</v>
      </c>
      <c r="O75" s="2" t="s">
        <v>125</v>
      </c>
      <c r="P75" s="2" t="s">
        <v>125</v>
      </c>
      <c r="Q75" s="2" t="s">
        <v>1189</v>
      </c>
      <c r="R75" s="77"/>
    </row>
    <row r="76" spans="1:18" x14ac:dyDescent="0.25">
      <c r="A76" s="142"/>
      <c r="B76" s="143"/>
      <c r="C76" s="2" t="s">
        <v>586</v>
      </c>
      <c r="D76" s="2" t="s">
        <v>472</v>
      </c>
      <c r="E76" s="2" t="s">
        <v>587</v>
      </c>
      <c r="F76" s="63"/>
      <c r="G76" s="2" t="s">
        <v>125</v>
      </c>
      <c r="H76" s="2" t="s">
        <v>125</v>
      </c>
      <c r="I76" s="2" t="s">
        <v>125</v>
      </c>
      <c r="J76" s="2" t="s">
        <v>359</v>
      </c>
      <c r="K76" s="2" t="s">
        <v>359</v>
      </c>
      <c r="L76" s="2" t="s">
        <v>359</v>
      </c>
      <c r="M76" s="2" t="s">
        <v>125</v>
      </c>
      <c r="N76" s="2" t="s">
        <v>125</v>
      </c>
      <c r="O76" s="2" t="s">
        <v>125</v>
      </c>
      <c r="P76" s="2" t="s">
        <v>125</v>
      </c>
      <c r="Q76" s="2" t="s">
        <v>1189</v>
      </c>
      <c r="R76" s="77"/>
    </row>
    <row r="77" spans="1:18" x14ac:dyDescent="0.25">
      <c r="A77" s="142"/>
      <c r="B77" s="141" t="s">
        <v>43</v>
      </c>
      <c r="C77" s="2" t="s">
        <v>571</v>
      </c>
      <c r="D77" s="2" t="s">
        <v>472</v>
      </c>
      <c r="E77" s="2" t="s">
        <v>580</v>
      </c>
      <c r="F77" s="2" t="s">
        <v>581</v>
      </c>
      <c r="G77" s="2" t="s">
        <v>125</v>
      </c>
      <c r="H77" s="2" t="s">
        <v>359</v>
      </c>
      <c r="I77" s="2" t="s">
        <v>125</v>
      </c>
      <c r="J77" s="2" t="s">
        <v>125</v>
      </c>
      <c r="K77" s="2" t="s">
        <v>125</v>
      </c>
      <c r="L77" s="2" t="s">
        <v>125</v>
      </c>
      <c r="M77" s="2" t="s">
        <v>359</v>
      </c>
      <c r="N77" s="2" t="s">
        <v>359</v>
      </c>
      <c r="O77" s="2" t="s">
        <v>359</v>
      </c>
      <c r="P77" s="2" t="s">
        <v>359</v>
      </c>
      <c r="Q77" s="2" t="s">
        <v>1189</v>
      </c>
      <c r="R77" s="77"/>
    </row>
    <row r="78" spans="1:18" x14ac:dyDescent="0.25">
      <c r="A78" s="142"/>
      <c r="B78" s="142"/>
      <c r="C78" s="2" t="s">
        <v>582</v>
      </c>
      <c r="D78" s="2" t="s">
        <v>472</v>
      </c>
      <c r="E78" s="2" t="s">
        <v>588</v>
      </c>
      <c r="F78" s="63"/>
      <c r="G78" s="2" t="s">
        <v>125</v>
      </c>
      <c r="H78" s="2" t="s">
        <v>125</v>
      </c>
      <c r="I78" s="2" t="s">
        <v>125</v>
      </c>
      <c r="J78" s="2" t="s">
        <v>359</v>
      </c>
      <c r="K78" s="2" t="s">
        <v>359</v>
      </c>
      <c r="L78" s="2" t="s">
        <v>359</v>
      </c>
      <c r="M78" s="2" t="s">
        <v>125</v>
      </c>
      <c r="N78" s="2" t="s">
        <v>125</v>
      </c>
      <c r="O78" s="2" t="s">
        <v>125</v>
      </c>
      <c r="P78" s="2" t="s">
        <v>125</v>
      </c>
      <c r="Q78" s="2" t="s">
        <v>1189</v>
      </c>
      <c r="R78" s="77"/>
    </row>
    <row r="79" spans="1:18" ht="25.5" x14ac:dyDescent="0.25">
      <c r="A79" s="142"/>
      <c r="B79" s="142"/>
      <c r="C79" s="2" t="s">
        <v>584</v>
      </c>
      <c r="D79" s="2" t="s">
        <v>472</v>
      </c>
      <c r="E79" s="2" t="s">
        <v>589</v>
      </c>
      <c r="F79" s="63"/>
      <c r="G79" s="2" t="s">
        <v>125</v>
      </c>
      <c r="H79" s="2" t="s">
        <v>125</v>
      </c>
      <c r="I79" s="2" t="s">
        <v>125</v>
      </c>
      <c r="J79" s="2" t="s">
        <v>359</v>
      </c>
      <c r="K79" s="2" t="s">
        <v>359</v>
      </c>
      <c r="L79" s="2" t="s">
        <v>359</v>
      </c>
      <c r="M79" s="2" t="s">
        <v>125</v>
      </c>
      <c r="N79" s="2" t="s">
        <v>125</v>
      </c>
      <c r="O79" s="2" t="s">
        <v>125</v>
      </c>
      <c r="P79" s="2" t="s">
        <v>125</v>
      </c>
      <c r="Q79" s="2" t="s">
        <v>1189</v>
      </c>
      <c r="R79" s="77"/>
    </row>
    <row r="80" spans="1:18" x14ac:dyDescent="0.25">
      <c r="A80" s="142"/>
      <c r="B80" s="143"/>
      <c r="C80" s="2" t="s">
        <v>586</v>
      </c>
      <c r="D80" s="2" t="s">
        <v>472</v>
      </c>
      <c r="E80" s="2" t="s">
        <v>590</v>
      </c>
      <c r="F80" s="63"/>
      <c r="G80" s="2" t="s">
        <v>125</v>
      </c>
      <c r="H80" s="2" t="s">
        <v>125</v>
      </c>
      <c r="I80" s="2" t="s">
        <v>125</v>
      </c>
      <c r="J80" s="2" t="s">
        <v>359</v>
      </c>
      <c r="K80" s="2" t="s">
        <v>359</v>
      </c>
      <c r="L80" s="2" t="s">
        <v>359</v>
      </c>
      <c r="M80" s="2" t="s">
        <v>125</v>
      </c>
      <c r="N80" s="2" t="s">
        <v>125</v>
      </c>
      <c r="O80" s="2" t="s">
        <v>125</v>
      </c>
      <c r="P80" s="2" t="s">
        <v>125</v>
      </c>
      <c r="Q80" s="2" t="s">
        <v>1189</v>
      </c>
      <c r="R80" s="77"/>
    </row>
    <row r="81" spans="1:18" x14ac:dyDescent="0.25">
      <c r="A81" s="142"/>
      <c r="B81" s="141" t="s">
        <v>44</v>
      </c>
      <c r="C81" s="2" t="s">
        <v>571</v>
      </c>
      <c r="D81" s="2" t="s">
        <v>472</v>
      </c>
      <c r="E81" s="2" t="s">
        <v>580</v>
      </c>
      <c r="F81" s="2" t="s">
        <v>581</v>
      </c>
      <c r="G81" s="2" t="s">
        <v>359</v>
      </c>
      <c r="H81" s="2" t="s">
        <v>359</v>
      </c>
      <c r="I81" s="2" t="s">
        <v>125</v>
      </c>
      <c r="J81" s="2" t="s">
        <v>125</v>
      </c>
      <c r="K81" s="2" t="s">
        <v>125</v>
      </c>
      <c r="L81" s="2" t="s">
        <v>125</v>
      </c>
      <c r="M81" s="2" t="s">
        <v>359</v>
      </c>
      <c r="N81" s="2" t="s">
        <v>359</v>
      </c>
      <c r="O81" s="2" t="s">
        <v>359</v>
      </c>
      <c r="P81" s="2" t="s">
        <v>359</v>
      </c>
      <c r="Q81" s="2" t="s">
        <v>1189</v>
      </c>
      <c r="R81" s="77"/>
    </row>
    <row r="82" spans="1:18" x14ac:dyDescent="0.25">
      <c r="A82" s="142"/>
      <c r="B82" s="142"/>
      <c r="C82" s="2" t="s">
        <v>582</v>
      </c>
      <c r="D82" s="2" t="s">
        <v>472</v>
      </c>
      <c r="E82" s="2" t="s">
        <v>583</v>
      </c>
      <c r="F82" s="63"/>
      <c r="G82" s="2" t="s">
        <v>125</v>
      </c>
      <c r="H82" s="2" t="s">
        <v>125</v>
      </c>
      <c r="I82" s="2" t="s">
        <v>125</v>
      </c>
      <c r="J82" s="2" t="s">
        <v>359</v>
      </c>
      <c r="K82" s="2" t="s">
        <v>359</v>
      </c>
      <c r="L82" s="2" t="s">
        <v>359</v>
      </c>
      <c r="M82" s="2" t="s">
        <v>125</v>
      </c>
      <c r="N82" s="2" t="s">
        <v>125</v>
      </c>
      <c r="O82" s="2" t="s">
        <v>125</v>
      </c>
      <c r="P82" s="2" t="s">
        <v>125</v>
      </c>
      <c r="Q82" s="2" t="s">
        <v>1189</v>
      </c>
      <c r="R82" s="77"/>
    </row>
    <row r="83" spans="1:18" ht="25.5" x14ac:dyDescent="0.25">
      <c r="A83" s="142"/>
      <c r="B83" s="142"/>
      <c r="C83" s="2" t="s">
        <v>584</v>
      </c>
      <c r="D83" s="2" t="s">
        <v>472</v>
      </c>
      <c r="E83" s="2" t="s">
        <v>585</v>
      </c>
      <c r="F83" s="63"/>
      <c r="G83" s="2" t="s">
        <v>125</v>
      </c>
      <c r="H83" s="2" t="s">
        <v>125</v>
      </c>
      <c r="I83" s="2" t="s">
        <v>125</v>
      </c>
      <c r="J83" s="2" t="s">
        <v>359</v>
      </c>
      <c r="K83" s="2" t="s">
        <v>359</v>
      </c>
      <c r="L83" s="2" t="s">
        <v>359</v>
      </c>
      <c r="M83" s="2" t="s">
        <v>125</v>
      </c>
      <c r="N83" s="2" t="s">
        <v>125</v>
      </c>
      <c r="O83" s="2" t="s">
        <v>125</v>
      </c>
      <c r="P83" s="2" t="s">
        <v>125</v>
      </c>
      <c r="Q83" s="2" t="s">
        <v>1189</v>
      </c>
      <c r="R83" s="77"/>
    </row>
    <row r="84" spans="1:18" x14ac:dyDescent="0.25">
      <c r="A84" s="142"/>
      <c r="B84" s="143"/>
      <c r="C84" s="2" t="s">
        <v>586</v>
      </c>
      <c r="D84" s="2" t="s">
        <v>472</v>
      </c>
      <c r="E84" s="2" t="s">
        <v>587</v>
      </c>
      <c r="F84" s="63"/>
      <c r="G84" s="2" t="s">
        <v>125</v>
      </c>
      <c r="H84" s="2" t="s">
        <v>125</v>
      </c>
      <c r="I84" s="2" t="s">
        <v>125</v>
      </c>
      <c r="J84" s="2" t="s">
        <v>359</v>
      </c>
      <c r="K84" s="2" t="s">
        <v>359</v>
      </c>
      <c r="L84" s="2" t="s">
        <v>359</v>
      </c>
      <c r="M84" s="2" t="s">
        <v>125</v>
      </c>
      <c r="N84" s="2" t="s">
        <v>125</v>
      </c>
      <c r="O84" s="2" t="s">
        <v>125</v>
      </c>
      <c r="P84" s="2" t="s">
        <v>125</v>
      </c>
      <c r="Q84" s="2" t="s">
        <v>1189</v>
      </c>
      <c r="R84" s="77"/>
    </row>
    <row r="85" spans="1:18" x14ac:dyDescent="0.25">
      <c r="A85" s="142"/>
      <c r="B85" s="141" t="s">
        <v>45</v>
      </c>
      <c r="C85" s="2" t="s">
        <v>571</v>
      </c>
      <c r="D85" s="2" t="s">
        <v>472</v>
      </c>
      <c r="E85" s="2" t="s">
        <v>580</v>
      </c>
      <c r="F85" s="2" t="s">
        <v>581</v>
      </c>
      <c r="G85" s="2" t="s">
        <v>359</v>
      </c>
      <c r="H85" s="2" t="s">
        <v>359</v>
      </c>
      <c r="I85" s="2" t="s">
        <v>125</v>
      </c>
      <c r="J85" s="2" t="s">
        <v>125</v>
      </c>
      <c r="K85" s="2" t="s">
        <v>125</v>
      </c>
      <c r="L85" s="2" t="s">
        <v>125</v>
      </c>
      <c r="M85" s="2" t="s">
        <v>359</v>
      </c>
      <c r="N85" s="2" t="s">
        <v>359</v>
      </c>
      <c r="O85" s="2" t="s">
        <v>359</v>
      </c>
      <c r="P85" s="2" t="s">
        <v>359</v>
      </c>
      <c r="Q85" s="2" t="s">
        <v>1189</v>
      </c>
      <c r="R85" s="77"/>
    </row>
    <row r="86" spans="1:18" x14ac:dyDescent="0.25">
      <c r="A86" s="142"/>
      <c r="B86" s="142"/>
      <c r="C86" s="2" t="s">
        <v>582</v>
      </c>
      <c r="D86" s="2" t="s">
        <v>472</v>
      </c>
      <c r="E86" s="2" t="s">
        <v>591</v>
      </c>
      <c r="F86" s="63"/>
      <c r="G86" s="2" t="s">
        <v>125</v>
      </c>
      <c r="H86" s="2" t="s">
        <v>125</v>
      </c>
      <c r="I86" s="2" t="s">
        <v>125</v>
      </c>
      <c r="J86" s="2" t="s">
        <v>359</v>
      </c>
      <c r="K86" s="2" t="s">
        <v>359</v>
      </c>
      <c r="L86" s="2" t="s">
        <v>359</v>
      </c>
      <c r="M86" s="2" t="s">
        <v>125</v>
      </c>
      <c r="N86" s="2" t="s">
        <v>125</v>
      </c>
      <c r="O86" s="2" t="s">
        <v>125</v>
      </c>
      <c r="P86" s="2" t="s">
        <v>125</v>
      </c>
      <c r="Q86" s="2" t="s">
        <v>1189</v>
      </c>
      <c r="R86" s="77"/>
    </row>
    <row r="87" spans="1:18" ht="25.5" x14ac:dyDescent="0.25">
      <c r="A87" s="142"/>
      <c r="B87" s="142"/>
      <c r="C87" s="2" t="s">
        <v>584</v>
      </c>
      <c r="D87" s="2" t="s">
        <v>472</v>
      </c>
      <c r="E87" s="2" t="s">
        <v>585</v>
      </c>
      <c r="F87" s="63"/>
      <c r="G87" s="2" t="s">
        <v>125</v>
      </c>
      <c r="H87" s="2" t="s">
        <v>125</v>
      </c>
      <c r="I87" s="2" t="s">
        <v>125</v>
      </c>
      <c r="J87" s="2" t="s">
        <v>359</v>
      </c>
      <c r="K87" s="2" t="s">
        <v>359</v>
      </c>
      <c r="L87" s="2" t="s">
        <v>359</v>
      </c>
      <c r="M87" s="2" t="s">
        <v>125</v>
      </c>
      <c r="N87" s="2" t="s">
        <v>125</v>
      </c>
      <c r="O87" s="2" t="s">
        <v>125</v>
      </c>
      <c r="P87" s="2" t="s">
        <v>125</v>
      </c>
      <c r="Q87" s="2" t="s">
        <v>1189</v>
      </c>
      <c r="R87" s="77"/>
    </row>
    <row r="88" spans="1:18" x14ac:dyDescent="0.25">
      <c r="A88" s="142"/>
      <c r="B88" s="143"/>
      <c r="C88" s="2" t="s">
        <v>592</v>
      </c>
      <c r="D88" s="2" t="s">
        <v>472</v>
      </c>
      <c r="E88" s="2" t="s">
        <v>587</v>
      </c>
      <c r="F88" s="63"/>
      <c r="G88" s="2" t="s">
        <v>125</v>
      </c>
      <c r="H88" s="2" t="s">
        <v>125</v>
      </c>
      <c r="I88" s="2" t="s">
        <v>125</v>
      </c>
      <c r="J88" s="2" t="s">
        <v>359</v>
      </c>
      <c r="K88" s="2" t="s">
        <v>359</v>
      </c>
      <c r="L88" s="2" t="s">
        <v>359</v>
      </c>
      <c r="M88" s="2" t="s">
        <v>125</v>
      </c>
      <c r="N88" s="2" t="s">
        <v>125</v>
      </c>
      <c r="O88" s="2" t="s">
        <v>125</v>
      </c>
      <c r="P88" s="2" t="s">
        <v>125</v>
      </c>
      <c r="Q88" s="2" t="s">
        <v>1189</v>
      </c>
      <c r="R88" s="77"/>
    </row>
    <row r="89" spans="1:18" x14ac:dyDescent="0.25">
      <c r="A89" s="142"/>
      <c r="B89" s="141" t="s">
        <v>46</v>
      </c>
      <c r="C89" s="2" t="s">
        <v>571</v>
      </c>
      <c r="D89" s="2" t="s">
        <v>472</v>
      </c>
      <c r="E89" s="2" t="s">
        <v>580</v>
      </c>
      <c r="F89" s="2" t="s">
        <v>581</v>
      </c>
      <c r="G89" s="2" t="s">
        <v>359</v>
      </c>
      <c r="H89" s="2" t="s">
        <v>359</v>
      </c>
      <c r="I89" s="2" t="s">
        <v>125</v>
      </c>
      <c r="J89" s="2" t="s">
        <v>125</v>
      </c>
      <c r="K89" s="2" t="s">
        <v>125</v>
      </c>
      <c r="L89" s="2" t="s">
        <v>125</v>
      </c>
      <c r="M89" s="2" t="s">
        <v>359</v>
      </c>
      <c r="N89" s="2" t="s">
        <v>359</v>
      </c>
      <c r="O89" s="2" t="s">
        <v>359</v>
      </c>
      <c r="P89" s="2" t="s">
        <v>359</v>
      </c>
      <c r="Q89" s="2" t="s">
        <v>1189</v>
      </c>
      <c r="R89" s="77"/>
    </row>
    <row r="90" spans="1:18" x14ac:dyDescent="0.25">
      <c r="A90" s="142"/>
      <c r="B90" s="142"/>
      <c r="C90" s="2" t="s">
        <v>582</v>
      </c>
      <c r="D90" s="2" t="s">
        <v>472</v>
      </c>
      <c r="E90" s="2" t="s">
        <v>588</v>
      </c>
      <c r="F90" s="63"/>
      <c r="G90" s="2" t="s">
        <v>125</v>
      </c>
      <c r="H90" s="2" t="s">
        <v>125</v>
      </c>
      <c r="I90" s="2" t="s">
        <v>125</v>
      </c>
      <c r="J90" s="2" t="s">
        <v>359</v>
      </c>
      <c r="K90" s="2" t="s">
        <v>359</v>
      </c>
      <c r="L90" s="2" t="s">
        <v>359</v>
      </c>
      <c r="M90" s="2" t="s">
        <v>125</v>
      </c>
      <c r="N90" s="2" t="s">
        <v>125</v>
      </c>
      <c r="O90" s="2" t="s">
        <v>125</v>
      </c>
      <c r="P90" s="2" t="s">
        <v>125</v>
      </c>
      <c r="Q90" s="2" t="s">
        <v>1189</v>
      </c>
      <c r="R90" s="77"/>
    </row>
    <row r="91" spans="1:18" ht="25.5" x14ac:dyDescent="0.25">
      <c r="A91" s="142"/>
      <c r="B91" s="142"/>
      <c r="C91" s="2" t="s">
        <v>584</v>
      </c>
      <c r="D91" s="2" t="s">
        <v>472</v>
      </c>
      <c r="E91" s="2" t="s">
        <v>585</v>
      </c>
      <c r="F91" s="63"/>
      <c r="G91" s="2" t="s">
        <v>125</v>
      </c>
      <c r="H91" s="2" t="s">
        <v>125</v>
      </c>
      <c r="I91" s="2" t="s">
        <v>125</v>
      </c>
      <c r="J91" s="2" t="s">
        <v>359</v>
      </c>
      <c r="K91" s="2" t="s">
        <v>359</v>
      </c>
      <c r="L91" s="2" t="s">
        <v>359</v>
      </c>
      <c r="M91" s="2" t="s">
        <v>125</v>
      </c>
      <c r="N91" s="2" t="s">
        <v>125</v>
      </c>
      <c r="O91" s="2" t="s">
        <v>125</v>
      </c>
      <c r="P91" s="2" t="s">
        <v>125</v>
      </c>
      <c r="Q91" s="2" t="s">
        <v>1189</v>
      </c>
      <c r="R91" s="77"/>
    </row>
    <row r="92" spans="1:18" x14ac:dyDescent="0.25">
      <c r="A92" s="143"/>
      <c r="B92" s="143"/>
      <c r="C92" s="2" t="s">
        <v>586</v>
      </c>
      <c r="D92" s="2" t="s">
        <v>472</v>
      </c>
      <c r="E92" s="2" t="s">
        <v>590</v>
      </c>
      <c r="F92" s="63"/>
      <c r="G92" s="2" t="s">
        <v>125</v>
      </c>
      <c r="H92" s="2" t="s">
        <v>125</v>
      </c>
      <c r="I92" s="2" t="s">
        <v>125</v>
      </c>
      <c r="J92" s="2" t="s">
        <v>359</v>
      </c>
      <c r="K92" s="2" t="s">
        <v>359</v>
      </c>
      <c r="L92" s="2" t="s">
        <v>359</v>
      </c>
      <c r="M92" s="2" t="s">
        <v>125</v>
      </c>
      <c r="N92" s="2" t="s">
        <v>125</v>
      </c>
      <c r="O92" s="2" t="s">
        <v>125</v>
      </c>
      <c r="P92" s="2" t="s">
        <v>125</v>
      </c>
      <c r="Q92" s="2" t="s">
        <v>1189</v>
      </c>
      <c r="R92" s="77"/>
    </row>
    <row r="93" spans="1:18" x14ac:dyDescent="0.25">
      <c r="A93" s="141" t="s">
        <v>47</v>
      </c>
      <c r="B93" s="141" t="s">
        <v>48</v>
      </c>
      <c r="C93" s="2" t="s">
        <v>593</v>
      </c>
      <c r="D93" s="2" t="s">
        <v>489</v>
      </c>
      <c r="E93" s="2" t="s">
        <v>594</v>
      </c>
      <c r="F93" s="2" t="s">
        <v>595</v>
      </c>
      <c r="G93" s="2" t="s">
        <v>125</v>
      </c>
      <c r="H93" s="2" t="s">
        <v>125</v>
      </c>
      <c r="I93" s="2" t="s">
        <v>125</v>
      </c>
      <c r="J93" s="2" t="s">
        <v>125</v>
      </c>
      <c r="K93" s="2" t="s">
        <v>125</v>
      </c>
      <c r="L93" s="2" t="s">
        <v>125</v>
      </c>
      <c r="M93" s="2" t="s">
        <v>125</v>
      </c>
      <c r="N93" s="2" t="s">
        <v>125</v>
      </c>
      <c r="O93" s="2" t="s">
        <v>125</v>
      </c>
      <c r="P93" s="2" t="s">
        <v>359</v>
      </c>
      <c r="Q93" s="2" t="s">
        <v>1189</v>
      </c>
      <c r="R93" s="77"/>
    </row>
    <row r="94" spans="1:18" ht="25.5" x14ac:dyDescent="0.25">
      <c r="A94" s="142"/>
      <c r="B94" s="142"/>
      <c r="C94" s="2" t="s">
        <v>596</v>
      </c>
      <c r="D94" s="2" t="s">
        <v>489</v>
      </c>
      <c r="E94" s="2" t="s">
        <v>597</v>
      </c>
      <c r="F94" s="2" t="s">
        <v>598</v>
      </c>
      <c r="G94" s="2" t="s">
        <v>125</v>
      </c>
      <c r="H94" s="2" t="s">
        <v>125</v>
      </c>
      <c r="I94" s="2" t="s">
        <v>125</v>
      </c>
      <c r="J94" s="2" t="s">
        <v>125</v>
      </c>
      <c r="K94" s="2" t="s">
        <v>125</v>
      </c>
      <c r="L94" s="2" t="s">
        <v>125</v>
      </c>
      <c r="M94" s="2" t="s">
        <v>125</v>
      </c>
      <c r="N94" s="2" t="s">
        <v>125</v>
      </c>
      <c r="O94" s="2" t="s">
        <v>125</v>
      </c>
      <c r="P94" s="2" t="s">
        <v>125</v>
      </c>
      <c r="Q94" s="2" t="s">
        <v>552</v>
      </c>
      <c r="R94" s="77"/>
    </row>
    <row r="95" spans="1:18" x14ac:dyDescent="0.25">
      <c r="A95" s="142"/>
      <c r="B95" s="143"/>
      <c r="C95" s="2" t="s">
        <v>599</v>
      </c>
      <c r="D95" s="2" t="s">
        <v>472</v>
      </c>
      <c r="E95" s="63"/>
      <c r="F95" s="63"/>
      <c r="G95" s="2" t="s">
        <v>359</v>
      </c>
      <c r="H95" s="2" t="s">
        <v>125</v>
      </c>
      <c r="I95" s="2" t="s">
        <v>125</v>
      </c>
      <c r="J95" s="2" t="s">
        <v>359</v>
      </c>
      <c r="K95" s="2" t="s">
        <v>359</v>
      </c>
      <c r="L95" s="2" t="s">
        <v>359</v>
      </c>
      <c r="M95" s="2" t="s">
        <v>359</v>
      </c>
      <c r="N95" s="2" t="s">
        <v>359</v>
      </c>
      <c r="O95" s="2" t="s">
        <v>359</v>
      </c>
      <c r="P95" s="2" t="s">
        <v>125</v>
      </c>
      <c r="Q95" s="2" t="s">
        <v>1189</v>
      </c>
      <c r="R95" s="77"/>
    </row>
    <row r="96" spans="1:18" ht="38.25" x14ac:dyDescent="0.25">
      <c r="A96" s="142"/>
      <c r="B96" s="141" t="s">
        <v>49</v>
      </c>
      <c r="C96" s="2" t="s">
        <v>600</v>
      </c>
      <c r="D96" s="2" t="s">
        <v>472</v>
      </c>
      <c r="E96" s="63"/>
      <c r="F96" s="63"/>
      <c r="G96" s="2" t="s">
        <v>125</v>
      </c>
      <c r="H96" s="2" t="s">
        <v>125</v>
      </c>
      <c r="I96" s="2" t="s">
        <v>125</v>
      </c>
      <c r="J96" s="2" t="s">
        <v>359</v>
      </c>
      <c r="K96" s="2" t="s">
        <v>359</v>
      </c>
      <c r="L96" s="2" t="s">
        <v>359</v>
      </c>
      <c r="M96" s="2" t="s">
        <v>125</v>
      </c>
      <c r="N96" s="2" t="s">
        <v>125</v>
      </c>
      <c r="O96" s="2" t="s">
        <v>125</v>
      </c>
      <c r="P96" s="2" t="s">
        <v>125</v>
      </c>
      <c r="Q96" s="2" t="s">
        <v>601</v>
      </c>
      <c r="R96" s="77"/>
    </row>
    <row r="97" spans="1:18" ht="38.25" x14ac:dyDescent="0.25">
      <c r="A97" s="142"/>
      <c r="B97" s="142"/>
      <c r="C97" s="2" t="s">
        <v>602</v>
      </c>
      <c r="D97" s="2" t="s">
        <v>489</v>
      </c>
      <c r="E97" s="2" t="s">
        <v>603</v>
      </c>
      <c r="F97" s="2" t="s">
        <v>604</v>
      </c>
      <c r="G97" s="2" t="s">
        <v>359</v>
      </c>
      <c r="H97" s="2" t="s">
        <v>125</v>
      </c>
      <c r="I97" s="2" t="s">
        <v>125</v>
      </c>
      <c r="J97" s="2" t="s">
        <v>125</v>
      </c>
      <c r="K97" s="2" t="s">
        <v>125</v>
      </c>
      <c r="L97" s="2" t="s">
        <v>125</v>
      </c>
      <c r="M97" s="2" t="s">
        <v>125</v>
      </c>
      <c r="N97" s="2" t="s">
        <v>125</v>
      </c>
      <c r="O97" s="2" t="s">
        <v>125</v>
      </c>
      <c r="P97" s="2" t="s">
        <v>125</v>
      </c>
      <c r="Q97" s="2" t="s">
        <v>346</v>
      </c>
      <c r="R97" s="77"/>
    </row>
    <row r="98" spans="1:18" ht="38.25" x14ac:dyDescent="0.25">
      <c r="A98" s="142"/>
      <c r="B98" s="143"/>
      <c r="C98" s="2" t="s">
        <v>602</v>
      </c>
      <c r="D98" s="2" t="s">
        <v>489</v>
      </c>
      <c r="E98" s="2" t="s">
        <v>605</v>
      </c>
      <c r="F98" s="2" t="s">
        <v>545</v>
      </c>
      <c r="G98" s="2" t="s">
        <v>359</v>
      </c>
      <c r="H98" s="2" t="s">
        <v>125</v>
      </c>
      <c r="I98" s="2" t="s">
        <v>125</v>
      </c>
      <c r="J98" s="2" t="s">
        <v>125</v>
      </c>
      <c r="K98" s="2" t="s">
        <v>125</v>
      </c>
      <c r="L98" s="2" t="s">
        <v>125</v>
      </c>
      <c r="M98" s="2" t="s">
        <v>125</v>
      </c>
      <c r="N98" s="2" t="s">
        <v>125</v>
      </c>
      <c r="O98" s="2" t="s">
        <v>125</v>
      </c>
      <c r="P98" s="2" t="s">
        <v>125</v>
      </c>
      <c r="Q98" s="2" t="s">
        <v>346</v>
      </c>
      <c r="R98" s="77"/>
    </row>
    <row r="99" spans="1:18" ht="38.25" x14ac:dyDescent="0.25">
      <c r="A99" s="142"/>
      <c r="B99" s="2" t="s">
        <v>50</v>
      </c>
      <c r="C99" s="2" t="s">
        <v>298</v>
      </c>
      <c r="D99" s="2" t="s">
        <v>489</v>
      </c>
      <c r="E99" s="2" t="s">
        <v>606</v>
      </c>
      <c r="F99" s="63"/>
      <c r="G99" s="2" t="s">
        <v>359</v>
      </c>
      <c r="H99" s="2" t="s">
        <v>359</v>
      </c>
      <c r="I99" s="2" t="s">
        <v>359</v>
      </c>
      <c r="J99" s="2" t="s">
        <v>359</v>
      </c>
      <c r="K99" s="2" t="s">
        <v>359</v>
      </c>
      <c r="L99" s="2" t="s">
        <v>359</v>
      </c>
      <c r="M99" s="2" t="s">
        <v>359</v>
      </c>
      <c r="N99" s="2" t="s">
        <v>359</v>
      </c>
      <c r="O99" s="2" t="s">
        <v>359</v>
      </c>
      <c r="P99" s="2" t="s">
        <v>359</v>
      </c>
      <c r="Q99" s="2" t="s">
        <v>607</v>
      </c>
      <c r="R99" s="77"/>
    </row>
    <row r="100" spans="1:18" ht="25.5" x14ac:dyDescent="0.25">
      <c r="A100" s="142"/>
      <c r="B100" s="2" t="s">
        <v>51</v>
      </c>
      <c r="C100" s="2" t="s">
        <v>608</v>
      </c>
      <c r="D100" s="2" t="s">
        <v>489</v>
      </c>
      <c r="E100" s="2" t="s">
        <v>609</v>
      </c>
      <c r="F100" s="2" t="s">
        <v>610</v>
      </c>
      <c r="G100" s="2" t="s">
        <v>359</v>
      </c>
      <c r="H100" s="2" t="s">
        <v>359</v>
      </c>
      <c r="I100" s="2" t="s">
        <v>359</v>
      </c>
      <c r="J100" s="2" t="s">
        <v>125</v>
      </c>
      <c r="K100" s="2" t="s">
        <v>125</v>
      </c>
      <c r="L100" s="2" t="s">
        <v>125</v>
      </c>
      <c r="M100" s="2" t="s">
        <v>359</v>
      </c>
      <c r="N100" s="2" t="s">
        <v>359</v>
      </c>
      <c r="O100" s="2" t="s">
        <v>125</v>
      </c>
      <c r="P100" s="2" t="s">
        <v>125</v>
      </c>
      <c r="Q100" s="2" t="s">
        <v>611</v>
      </c>
      <c r="R100" s="77"/>
    </row>
    <row r="101" spans="1:18" x14ac:dyDescent="0.25">
      <c r="A101" s="142"/>
      <c r="B101" s="2" t="s">
        <v>52</v>
      </c>
      <c r="C101" s="2" t="s">
        <v>612</v>
      </c>
      <c r="D101" s="2" t="s">
        <v>489</v>
      </c>
      <c r="E101" s="2" t="s">
        <v>613</v>
      </c>
      <c r="F101" s="2" t="s">
        <v>610</v>
      </c>
      <c r="G101" s="2" t="s">
        <v>359</v>
      </c>
      <c r="H101" s="2" t="s">
        <v>359</v>
      </c>
      <c r="I101" s="2" t="s">
        <v>125</v>
      </c>
      <c r="J101" s="2" t="s">
        <v>359</v>
      </c>
      <c r="K101" s="2" t="s">
        <v>359</v>
      </c>
      <c r="L101" s="2" t="s">
        <v>359</v>
      </c>
      <c r="M101" s="2" t="s">
        <v>359</v>
      </c>
      <c r="N101" s="2" t="s">
        <v>359</v>
      </c>
      <c r="O101" s="2" t="s">
        <v>359</v>
      </c>
      <c r="P101" s="2" t="s">
        <v>359</v>
      </c>
      <c r="Q101" s="2" t="s">
        <v>1189</v>
      </c>
      <c r="R101" s="77"/>
    </row>
    <row r="102" spans="1:18" ht="27" customHeight="1" x14ac:dyDescent="0.25">
      <c r="A102" s="142"/>
      <c r="B102" s="141" t="s">
        <v>53</v>
      </c>
      <c r="C102" s="2" t="s">
        <v>306</v>
      </c>
      <c r="D102" s="2" t="s">
        <v>489</v>
      </c>
      <c r="E102" s="2" t="s">
        <v>614</v>
      </c>
      <c r="F102" s="2" t="s">
        <v>615</v>
      </c>
      <c r="G102" s="2" t="s">
        <v>359</v>
      </c>
      <c r="H102" s="2" t="s">
        <v>359</v>
      </c>
      <c r="I102" s="2" t="s">
        <v>359</v>
      </c>
      <c r="J102" s="2" t="s">
        <v>125</v>
      </c>
      <c r="K102" s="2" t="s">
        <v>125</v>
      </c>
      <c r="L102" s="2" t="s">
        <v>125</v>
      </c>
      <c r="M102" s="2" t="s">
        <v>359</v>
      </c>
      <c r="N102" s="2" t="s">
        <v>125</v>
      </c>
      <c r="O102" s="2" t="s">
        <v>359</v>
      </c>
      <c r="P102" s="2" t="s">
        <v>359</v>
      </c>
      <c r="Q102" s="2" t="s">
        <v>1189</v>
      </c>
      <c r="R102" s="77"/>
    </row>
    <row r="103" spans="1:18" ht="63.75" x14ac:dyDescent="0.25">
      <c r="A103" s="143"/>
      <c r="B103" s="143"/>
      <c r="C103" s="2" t="s">
        <v>618</v>
      </c>
      <c r="D103" s="2" t="s">
        <v>489</v>
      </c>
      <c r="E103" s="2" t="s">
        <v>619</v>
      </c>
      <c r="F103" s="2" t="s">
        <v>620</v>
      </c>
      <c r="G103" s="2" t="s">
        <v>125</v>
      </c>
      <c r="H103" s="2" t="s">
        <v>125</v>
      </c>
      <c r="I103" s="2" t="s">
        <v>359</v>
      </c>
      <c r="J103" s="2" t="s">
        <v>125</v>
      </c>
      <c r="K103" s="2" t="s">
        <v>125</v>
      </c>
      <c r="L103" s="2" t="s">
        <v>125</v>
      </c>
      <c r="M103" s="2" t="s">
        <v>125</v>
      </c>
      <c r="N103" s="2" t="s">
        <v>125</v>
      </c>
      <c r="O103" s="2" t="s">
        <v>125</v>
      </c>
      <c r="P103" s="2" t="s">
        <v>125</v>
      </c>
      <c r="Q103" s="2" t="s">
        <v>621</v>
      </c>
      <c r="R103" s="77"/>
    </row>
    <row r="104" spans="1:18" ht="25.5" x14ac:dyDescent="0.25">
      <c r="A104" s="141" t="s">
        <v>54</v>
      </c>
      <c r="B104" s="2" t="s">
        <v>55</v>
      </c>
      <c r="C104" s="2" t="s">
        <v>622</v>
      </c>
      <c r="D104" s="2" t="s">
        <v>489</v>
      </c>
      <c r="E104" s="2" t="s">
        <v>623</v>
      </c>
      <c r="F104" s="2" t="s">
        <v>551</v>
      </c>
      <c r="G104" s="2" t="s">
        <v>359</v>
      </c>
      <c r="H104" s="2" t="s">
        <v>359</v>
      </c>
      <c r="I104" s="2" t="s">
        <v>359</v>
      </c>
      <c r="J104" s="2" t="s">
        <v>359</v>
      </c>
      <c r="K104" s="2" t="s">
        <v>359</v>
      </c>
      <c r="L104" s="2" t="s">
        <v>359</v>
      </c>
      <c r="M104" s="2" t="s">
        <v>359</v>
      </c>
      <c r="N104" s="2" t="s">
        <v>125</v>
      </c>
      <c r="O104" s="2" t="s">
        <v>359</v>
      </c>
      <c r="P104" s="2" t="s">
        <v>359</v>
      </c>
      <c r="Q104" s="2" t="s">
        <v>1189</v>
      </c>
      <c r="R104" s="77"/>
    </row>
    <row r="105" spans="1:18" x14ac:dyDescent="0.25">
      <c r="A105" s="142"/>
      <c r="B105" s="141" t="s">
        <v>56</v>
      </c>
      <c r="C105" s="2" t="s">
        <v>257</v>
      </c>
      <c r="D105" s="2" t="s">
        <v>489</v>
      </c>
      <c r="E105" s="2" t="s">
        <v>624</v>
      </c>
      <c r="F105" s="2" t="s">
        <v>625</v>
      </c>
      <c r="G105" s="2" t="s">
        <v>359</v>
      </c>
      <c r="H105" s="2" t="s">
        <v>359</v>
      </c>
      <c r="I105" s="2" t="s">
        <v>359</v>
      </c>
      <c r="J105" s="2" t="s">
        <v>359</v>
      </c>
      <c r="K105" s="2" t="s">
        <v>359</v>
      </c>
      <c r="L105" s="2" t="s">
        <v>359</v>
      </c>
      <c r="M105" s="2" t="s">
        <v>359</v>
      </c>
      <c r="N105" s="2" t="s">
        <v>125</v>
      </c>
      <c r="O105" s="2" t="s">
        <v>359</v>
      </c>
      <c r="P105" s="2" t="s">
        <v>359</v>
      </c>
      <c r="Q105" s="2" t="s">
        <v>1189</v>
      </c>
      <c r="R105" s="77"/>
    </row>
    <row r="106" spans="1:18" x14ac:dyDescent="0.25">
      <c r="A106" s="142"/>
      <c r="B106" s="143"/>
      <c r="C106" s="2" t="s">
        <v>626</v>
      </c>
      <c r="D106" s="2" t="s">
        <v>489</v>
      </c>
      <c r="E106" s="2" t="s">
        <v>627</v>
      </c>
      <c r="F106" s="2" t="s">
        <v>628</v>
      </c>
      <c r="G106" s="2" t="s">
        <v>359</v>
      </c>
      <c r="H106" s="2" t="s">
        <v>359</v>
      </c>
      <c r="I106" s="2" t="s">
        <v>359</v>
      </c>
      <c r="J106" s="2" t="s">
        <v>359</v>
      </c>
      <c r="K106" s="2" t="s">
        <v>359</v>
      </c>
      <c r="L106" s="2" t="s">
        <v>359</v>
      </c>
      <c r="M106" s="2" t="s">
        <v>359</v>
      </c>
      <c r="N106" s="2" t="s">
        <v>125</v>
      </c>
      <c r="O106" s="2" t="s">
        <v>359</v>
      </c>
      <c r="P106" s="2" t="s">
        <v>359</v>
      </c>
      <c r="Q106" s="2" t="s">
        <v>1189</v>
      </c>
      <c r="R106" s="77"/>
    </row>
    <row r="107" spans="1:18" x14ac:dyDescent="0.25">
      <c r="A107" s="142"/>
      <c r="B107" s="2" t="s">
        <v>57</v>
      </c>
      <c r="C107" s="2" t="s">
        <v>629</v>
      </c>
      <c r="D107" s="2" t="s">
        <v>489</v>
      </c>
      <c r="E107" s="2" t="s">
        <v>630</v>
      </c>
      <c r="F107" s="2" t="s">
        <v>551</v>
      </c>
      <c r="G107" s="2" t="s">
        <v>359</v>
      </c>
      <c r="H107" s="2" t="s">
        <v>359</v>
      </c>
      <c r="I107" s="2" t="s">
        <v>359</v>
      </c>
      <c r="J107" s="2" t="s">
        <v>359</v>
      </c>
      <c r="K107" s="2" t="s">
        <v>359</v>
      </c>
      <c r="L107" s="2" t="s">
        <v>359</v>
      </c>
      <c r="M107" s="2" t="s">
        <v>359</v>
      </c>
      <c r="N107" s="2" t="s">
        <v>125</v>
      </c>
      <c r="O107" s="2" t="s">
        <v>359</v>
      </c>
      <c r="P107" s="2" t="s">
        <v>359</v>
      </c>
      <c r="Q107" s="2" t="s">
        <v>1189</v>
      </c>
      <c r="R107" s="77"/>
    </row>
    <row r="108" spans="1:18" x14ac:dyDescent="0.25">
      <c r="A108" s="142"/>
      <c r="B108" s="2" t="s">
        <v>58</v>
      </c>
      <c r="C108" s="2" t="s">
        <v>631</v>
      </c>
      <c r="D108" s="2" t="s">
        <v>489</v>
      </c>
      <c r="E108" s="2" t="s">
        <v>632</v>
      </c>
      <c r="F108" s="2" t="s">
        <v>551</v>
      </c>
      <c r="G108" s="2" t="s">
        <v>359</v>
      </c>
      <c r="H108" s="2" t="s">
        <v>359</v>
      </c>
      <c r="I108" s="2" t="s">
        <v>359</v>
      </c>
      <c r="J108" s="2" t="s">
        <v>359</v>
      </c>
      <c r="K108" s="2" t="s">
        <v>359</v>
      </c>
      <c r="L108" s="2" t="s">
        <v>359</v>
      </c>
      <c r="M108" s="2" t="s">
        <v>359</v>
      </c>
      <c r="N108" s="2" t="s">
        <v>125</v>
      </c>
      <c r="O108" s="2" t="s">
        <v>359</v>
      </c>
      <c r="P108" s="2" t="s">
        <v>359</v>
      </c>
      <c r="Q108" s="2" t="s">
        <v>1189</v>
      </c>
      <c r="R108" s="77"/>
    </row>
    <row r="109" spans="1:18" ht="25.5" x14ac:dyDescent="0.25">
      <c r="A109" s="142"/>
      <c r="B109" s="2" t="s">
        <v>59</v>
      </c>
      <c r="C109" s="2" t="s">
        <v>633</v>
      </c>
      <c r="D109" s="2" t="s">
        <v>489</v>
      </c>
      <c r="E109" s="2" t="s">
        <v>634</v>
      </c>
      <c r="F109" s="2" t="s">
        <v>635</v>
      </c>
      <c r="G109" s="2" t="s">
        <v>359</v>
      </c>
      <c r="H109" s="2" t="s">
        <v>359</v>
      </c>
      <c r="I109" s="2" t="s">
        <v>359</v>
      </c>
      <c r="J109" s="2" t="s">
        <v>359</v>
      </c>
      <c r="K109" s="2" t="s">
        <v>359</v>
      </c>
      <c r="L109" s="2" t="s">
        <v>359</v>
      </c>
      <c r="M109" s="2" t="s">
        <v>359</v>
      </c>
      <c r="N109" s="2" t="s">
        <v>125</v>
      </c>
      <c r="O109" s="2" t="s">
        <v>359</v>
      </c>
      <c r="P109" s="2" t="s">
        <v>359</v>
      </c>
      <c r="Q109" s="2" t="s">
        <v>1189</v>
      </c>
      <c r="R109" s="77"/>
    </row>
    <row r="110" spans="1:18" x14ac:dyDescent="0.25">
      <c r="A110" s="142"/>
      <c r="B110" s="141" t="s">
        <v>60</v>
      </c>
      <c r="C110" s="2" t="s">
        <v>257</v>
      </c>
      <c r="D110" s="2" t="s">
        <v>489</v>
      </c>
      <c r="E110" s="2" t="s">
        <v>636</v>
      </c>
      <c r="F110" s="2" t="s">
        <v>637</v>
      </c>
      <c r="G110" s="2" t="s">
        <v>359</v>
      </c>
      <c r="H110" s="2" t="s">
        <v>359</v>
      </c>
      <c r="I110" s="2" t="s">
        <v>359</v>
      </c>
      <c r="J110" s="2" t="s">
        <v>359</v>
      </c>
      <c r="K110" s="2" t="s">
        <v>359</v>
      </c>
      <c r="L110" s="2" t="s">
        <v>359</v>
      </c>
      <c r="M110" s="2" t="s">
        <v>359</v>
      </c>
      <c r="N110" s="2" t="s">
        <v>125</v>
      </c>
      <c r="O110" s="2" t="s">
        <v>359</v>
      </c>
      <c r="P110" s="2" t="s">
        <v>359</v>
      </c>
      <c r="Q110" s="2" t="s">
        <v>1189</v>
      </c>
      <c r="R110" s="77"/>
    </row>
    <row r="111" spans="1:18" x14ac:dyDescent="0.25">
      <c r="A111" s="142"/>
      <c r="B111" s="143"/>
      <c r="C111" s="2" t="s">
        <v>638</v>
      </c>
      <c r="D111" s="2" t="s">
        <v>489</v>
      </c>
      <c r="E111" s="2" t="s">
        <v>639</v>
      </c>
      <c r="F111" s="2" t="s">
        <v>640</v>
      </c>
      <c r="G111" s="2" t="s">
        <v>125</v>
      </c>
      <c r="H111" s="2" t="s">
        <v>125</v>
      </c>
      <c r="I111" s="2" t="s">
        <v>125</v>
      </c>
      <c r="J111" s="2" t="s">
        <v>359</v>
      </c>
      <c r="K111" s="2" t="s">
        <v>359</v>
      </c>
      <c r="L111" s="2" t="s">
        <v>359</v>
      </c>
      <c r="M111" s="2" t="s">
        <v>125</v>
      </c>
      <c r="N111" s="2" t="s">
        <v>125</v>
      </c>
      <c r="O111" s="2" t="s">
        <v>125</v>
      </c>
      <c r="P111" s="2" t="s">
        <v>125</v>
      </c>
      <c r="Q111" s="2" t="s">
        <v>1189</v>
      </c>
      <c r="R111" s="77"/>
    </row>
    <row r="112" spans="1:18" x14ac:dyDescent="0.25">
      <c r="A112" s="143"/>
      <c r="B112" s="2" t="s">
        <v>61</v>
      </c>
      <c r="C112" s="2" t="s">
        <v>315</v>
      </c>
      <c r="D112" s="2" t="s">
        <v>489</v>
      </c>
      <c r="E112" s="2" t="s">
        <v>641</v>
      </c>
      <c r="F112" s="2" t="s">
        <v>642</v>
      </c>
      <c r="G112" s="2" t="s">
        <v>359</v>
      </c>
      <c r="H112" s="2" t="s">
        <v>359</v>
      </c>
      <c r="I112" s="2" t="s">
        <v>359</v>
      </c>
      <c r="J112" s="2" t="s">
        <v>359</v>
      </c>
      <c r="K112" s="2" t="s">
        <v>359</v>
      </c>
      <c r="L112" s="2" t="s">
        <v>359</v>
      </c>
      <c r="M112" s="2" t="s">
        <v>359</v>
      </c>
      <c r="N112" s="2" t="s">
        <v>125</v>
      </c>
      <c r="O112" s="2" t="s">
        <v>359</v>
      </c>
      <c r="P112" s="2" t="s">
        <v>359</v>
      </c>
      <c r="Q112" s="2" t="s">
        <v>1189</v>
      </c>
      <c r="R112" s="77"/>
    </row>
    <row r="113" spans="1:18" x14ac:dyDescent="0.25">
      <c r="A113" s="141" t="s">
        <v>62</v>
      </c>
      <c r="B113" s="141" t="s">
        <v>63</v>
      </c>
      <c r="C113" s="2" t="s">
        <v>265</v>
      </c>
      <c r="D113" s="2" t="s">
        <v>489</v>
      </c>
      <c r="E113" s="2" t="s">
        <v>643</v>
      </c>
      <c r="F113" s="2" t="s">
        <v>644</v>
      </c>
      <c r="G113" s="2" t="s">
        <v>125</v>
      </c>
      <c r="H113" s="2" t="s">
        <v>125</v>
      </c>
      <c r="I113" s="2" t="s">
        <v>125</v>
      </c>
      <c r="J113" s="2" t="s">
        <v>125</v>
      </c>
      <c r="K113" s="2" t="s">
        <v>125</v>
      </c>
      <c r="L113" s="2" t="s">
        <v>125</v>
      </c>
      <c r="M113" s="2" t="s">
        <v>125</v>
      </c>
      <c r="N113" s="2" t="s">
        <v>125</v>
      </c>
      <c r="O113" s="2" t="s">
        <v>125</v>
      </c>
      <c r="P113" s="2" t="s">
        <v>359</v>
      </c>
      <c r="Q113" s="2" t="s">
        <v>1189</v>
      </c>
      <c r="R113" s="77"/>
    </row>
    <row r="114" spans="1:18" ht="25.5" x14ac:dyDescent="0.25">
      <c r="A114" s="142"/>
      <c r="B114" s="142"/>
      <c r="C114" s="2" t="s">
        <v>316</v>
      </c>
      <c r="D114" s="2" t="s">
        <v>489</v>
      </c>
      <c r="E114" s="2" t="s">
        <v>645</v>
      </c>
      <c r="F114" s="2" t="s">
        <v>646</v>
      </c>
      <c r="G114" s="2" t="s">
        <v>125</v>
      </c>
      <c r="H114" s="2" t="s">
        <v>125</v>
      </c>
      <c r="I114" s="2" t="s">
        <v>125</v>
      </c>
      <c r="J114" s="2" t="s">
        <v>125</v>
      </c>
      <c r="K114" s="2" t="s">
        <v>125</v>
      </c>
      <c r="L114" s="2" t="s">
        <v>125</v>
      </c>
      <c r="M114" s="2" t="s">
        <v>125</v>
      </c>
      <c r="N114" s="2" t="s">
        <v>125</v>
      </c>
      <c r="O114" s="2" t="s">
        <v>125</v>
      </c>
      <c r="P114" s="2" t="s">
        <v>125</v>
      </c>
      <c r="Q114" s="2" t="s">
        <v>647</v>
      </c>
      <c r="R114" s="77"/>
    </row>
    <row r="115" spans="1:18" ht="25.5" x14ac:dyDescent="0.25">
      <c r="A115" s="142"/>
      <c r="B115" s="142"/>
      <c r="C115" s="2" t="s">
        <v>316</v>
      </c>
      <c r="D115" s="2" t="s">
        <v>489</v>
      </c>
      <c r="E115" s="2" t="s">
        <v>648</v>
      </c>
      <c r="F115" s="2" t="s">
        <v>649</v>
      </c>
      <c r="G115" s="2" t="s">
        <v>125</v>
      </c>
      <c r="H115" s="2" t="s">
        <v>125</v>
      </c>
      <c r="I115" s="2" t="s">
        <v>125</v>
      </c>
      <c r="J115" s="2" t="s">
        <v>125</v>
      </c>
      <c r="K115" s="2" t="s">
        <v>125</v>
      </c>
      <c r="L115" s="2" t="s">
        <v>125</v>
      </c>
      <c r="M115" s="2" t="s">
        <v>125</v>
      </c>
      <c r="N115" s="2" t="s">
        <v>125</v>
      </c>
      <c r="O115" s="2" t="s">
        <v>125</v>
      </c>
      <c r="P115" s="2" t="s">
        <v>125</v>
      </c>
      <c r="Q115" s="2" t="s">
        <v>650</v>
      </c>
      <c r="R115" s="77"/>
    </row>
    <row r="116" spans="1:18" ht="25.5" x14ac:dyDescent="0.25">
      <c r="A116" s="142"/>
      <c r="B116" s="142"/>
      <c r="C116" s="2" t="s">
        <v>316</v>
      </c>
      <c r="D116" s="2" t="s">
        <v>489</v>
      </c>
      <c r="E116" s="2" t="s">
        <v>645</v>
      </c>
      <c r="F116" s="2" t="s">
        <v>646</v>
      </c>
      <c r="G116" s="2" t="s">
        <v>125</v>
      </c>
      <c r="H116" s="2" t="s">
        <v>125</v>
      </c>
      <c r="I116" s="2" t="s">
        <v>125</v>
      </c>
      <c r="J116" s="2" t="s">
        <v>125</v>
      </c>
      <c r="K116" s="2" t="s">
        <v>125</v>
      </c>
      <c r="L116" s="2" t="s">
        <v>125</v>
      </c>
      <c r="M116" s="2" t="s">
        <v>125</v>
      </c>
      <c r="N116" s="2" t="s">
        <v>125</v>
      </c>
      <c r="O116" s="2" t="s">
        <v>125</v>
      </c>
      <c r="P116" s="2" t="s">
        <v>125</v>
      </c>
      <c r="Q116" s="2" t="s">
        <v>651</v>
      </c>
      <c r="R116" s="77"/>
    </row>
    <row r="117" spans="1:18" x14ac:dyDescent="0.25">
      <c r="A117" s="142"/>
      <c r="B117" s="142"/>
      <c r="C117" s="2" t="s">
        <v>652</v>
      </c>
      <c r="D117" s="2" t="s">
        <v>489</v>
      </c>
      <c r="E117" s="2" t="s">
        <v>516</v>
      </c>
      <c r="F117" s="2" t="s">
        <v>617</v>
      </c>
      <c r="G117" s="2" t="s">
        <v>359</v>
      </c>
      <c r="H117" s="2" t="s">
        <v>125</v>
      </c>
      <c r="I117" s="2" t="s">
        <v>125</v>
      </c>
      <c r="J117" s="2" t="s">
        <v>125</v>
      </c>
      <c r="K117" s="2" t="s">
        <v>125</v>
      </c>
      <c r="L117" s="2" t="s">
        <v>125</v>
      </c>
      <c r="M117" s="2" t="s">
        <v>125</v>
      </c>
      <c r="N117" s="2" t="s">
        <v>125</v>
      </c>
      <c r="O117" s="2" t="s">
        <v>125</v>
      </c>
      <c r="P117" s="2" t="s">
        <v>125</v>
      </c>
      <c r="Q117" s="2" t="s">
        <v>1189</v>
      </c>
      <c r="R117" s="77"/>
    </row>
    <row r="118" spans="1:18" x14ac:dyDescent="0.25">
      <c r="A118" s="142"/>
      <c r="B118" s="142"/>
      <c r="C118" s="2" t="s">
        <v>652</v>
      </c>
      <c r="D118" s="2" t="s">
        <v>489</v>
      </c>
      <c r="E118" s="2" t="s">
        <v>653</v>
      </c>
      <c r="F118" s="63"/>
      <c r="G118" s="2" t="s">
        <v>359</v>
      </c>
      <c r="H118" s="2" t="s">
        <v>125</v>
      </c>
      <c r="I118" s="2" t="s">
        <v>125</v>
      </c>
      <c r="J118" s="2" t="s">
        <v>125</v>
      </c>
      <c r="K118" s="2" t="s">
        <v>125</v>
      </c>
      <c r="L118" s="2" t="s">
        <v>125</v>
      </c>
      <c r="M118" s="2" t="s">
        <v>125</v>
      </c>
      <c r="N118" s="2" t="s">
        <v>125</v>
      </c>
      <c r="O118" s="2" t="s">
        <v>125</v>
      </c>
      <c r="P118" s="2" t="s">
        <v>125</v>
      </c>
      <c r="Q118" s="2" t="s">
        <v>1189</v>
      </c>
      <c r="R118" s="77"/>
    </row>
    <row r="119" spans="1:18" x14ac:dyDescent="0.25">
      <c r="A119" s="142"/>
      <c r="B119" s="142"/>
      <c r="C119" s="2" t="s">
        <v>654</v>
      </c>
      <c r="D119" s="2" t="s">
        <v>489</v>
      </c>
      <c r="E119" s="2" t="s">
        <v>655</v>
      </c>
      <c r="F119" s="63"/>
      <c r="G119" s="2" t="s">
        <v>359</v>
      </c>
      <c r="H119" s="2" t="s">
        <v>125</v>
      </c>
      <c r="I119" s="2" t="s">
        <v>125</v>
      </c>
      <c r="J119" s="2" t="s">
        <v>125</v>
      </c>
      <c r="K119" s="2" t="s">
        <v>125</v>
      </c>
      <c r="L119" s="2" t="s">
        <v>125</v>
      </c>
      <c r="M119" s="2" t="s">
        <v>125</v>
      </c>
      <c r="N119" s="2" t="s">
        <v>125</v>
      </c>
      <c r="O119" s="2" t="s">
        <v>125</v>
      </c>
      <c r="P119" s="2" t="s">
        <v>125</v>
      </c>
      <c r="Q119" s="2" t="s">
        <v>1189</v>
      </c>
      <c r="R119" s="77"/>
    </row>
    <row r="120" spans="1:18" ht="25.5" x14ac:dyDescent="0.25">
      <c r="A120" s="142"/>
      <c r="B120" s="143"/>
      <c r="C120" s="2" t="s">
        <v>656</v>
      </c>
      <c r="D120" s="2" t="s">
        <v>489</v>
      </c>
      <c r="E120" s="2" t="s">
        <v>657</v>
      </c>
      <c r="F120" s="2" t="s">
        <v>658</v>
      </c>
      <c r="G120" s="2" t="s">
        <v>359</v>
      </c>
      <c r="H120" s="2" t="s">
        <v>359</v>
      </c>
      <c r="I120" s="2" t="s">
        <v>359</v>
      </c>
      <c r="J120" s="2" t="s">
        <v>359</v>
      </c>
      <c r="K120" s="2" t="s">
        <v>359</v>
      </c>
      <c r="L120" s="2" t="s">
        <v>359</v>
      </c>
      <c r="M120" s="2" t="s">
        <v>359</v>
      </c>
      <c r="N120" s="2" t="s">
        <v>359</v>
      </c>
      <c r="O120" s="2" t="s">
        <v>359</v>
      </c>
      <c r="P120" s="2" t="s">
        <v>359</v>
      </c>
      <c r="Q120" s="2" t="s">
        <v>1189</v>
      </c>
      <c r="R120" s="77"/>
    </row>
    <row r="121" spans="1:18" x14ac:dyDescent="0.25">
      <c r="A121" s="142"/>
      <c r="B121" s="141" t="s">
        <v>64</v>
      </c>
      <c r="C121" s="2" t="s">
        <v>563</v>
      </c>
      <c r="D121" s="2" t="s">
        <v>472</v>
      </c>
      <c r="E121" s="2" t="s">
        <v>525</v>
      </c>
      <c r="F121" s="2" t="s">
        <v>659</v>
      </c>
      <c r="G121" s="2" t="s">
        <v>125</v>
      </c>
      <c r="H121" s="2" t="s">
        <v>125</v>
      </c>
      <c r="I121" s="2" t="s">
        <v>125</v>
      </c>
      <c r="J121" s="2" t="s">
        <v>125</v>
      </c>
      <c r="K121" s="2" t="s">
        <v>125</v>
      </c>
      <c r="L121" s="2" t="s">
        <v>125</v>
      </c>
      <c r="M121" s="2" t="s">
        <v>125</v>
      </c>
      <c r="N121" s="2" t="s">
        <v>125</v>
      </c>
      <c r="O121" s="2" t="s">
        <v>359</v>
      </c>
      <c r="P121" s="2" t="s">
        <v>125</v>
      </c>
      <c r="Q121" s="2" t="s">
        <v>1189</v>
      </c>
      <c r="R121" s="77"/>
    </row>
    <row r="122" spans="1:18" x14ac:dyDescent="0.25">
      <c r="A122" s="142"/>
      <c r="B122" s="142"/>
      <c r="C122" s="2" t="s">
        <v>563</v>
      </c>
      <c r="D122" s="2" t="s">
        <v>472</v>
      </c>
      <c r="E122" s="2" t="s">
        <v>523</v>
      </c>
      <c r="F122" s="63"/>
      <c r="G122" s="2" t="s">
        <v>125</v>
      </c>
      <c r="H122" s="2" t="s">
        <v>125</v>
      </c>
      <c r="I122" s="2" t="s">
        <v>125</v>
      </c>
      <c r="J122" s="2" t="s">
        <v>125</v>
      </c>
      <c r="K122" s="2" t="s">
        <v>125</v>
      </c>
      <c r="L122" s="2" t="s">
        <v>125</v>
      </c>
      <c r="M122" s="2" t="s">
        <v>125</v>
      </c>
      <c r="N122" s="2" t="s">
        <v>125</v>
      </c>
      <c r="O122" s="2" t="s">
        <v>359</v>
      </c>
      <c r="P122" s="2" t="s">
        <v>125</v>
      </c>
      <c r="Q122" s="2" t="s">
        <v>1189</v>
      </c>
      <c r="R122" s="77"/>
    </row>
    <row r="123" spans="1:18" x14ac:dyDescent="0.25">
      <c r="A123" s="142"/>
      <c r="B123" s="142"/>
      <c r="C123" s="2" t="s">
        <v>571</v>
      </c>
      <c r="D123" s="2" t="s">
        <v>489</v>
      </c>
      <c r="E123" s="2" t="s">
        <v>660</v>
      </c>
      <c r="F123" s="63"/>
      <c r="G123" s="2" t="s">
        <v>359</v>
      </c>
      <c r="H123" s="2" t="s">
        <v>125</v>
      </c>
      <c r="I123" s="2" t="s">
        <v>125</v>
      </c>
      <c r="J123" s="2" t="s">
        <v>125</v>
      </c>
      <c r="K123" s="2" t="s">
        <v>125</v>
      </c>
      <c r="L123" s="2" t="s">
        <v>125</v>
      </c>
      <c r="M123" s="2" t="s">
        <v>125</v>
      </c>
      <c r="N123" s="2" t="s">
        <v>125</v>
      </c>
      <c r="O123" s="2" t="s">
        <v>125</v>
      </c>
      <c r="P123" s="2" t="s">
        <v>125</v>
      </c>
      <c r="Q123" s="2" t="s">
        <v>1189</v>
      </c>
      <c r="R123" s="77"/>
    </row>
    <row r="124" spans="1:18" x14ac:dyDescent="0.25">
      <c r="A124" s="142"/>
      <c r="B124" s="142"/>
      <c r="C124" s="2" t="s">
        <v>571</v>
      </c>
      <c r="D124" s="2" t="s">
        <v>489</v>
      </c>
      <c r="E124" s="2" t="s">
        <v>653</v>
      </c>
      <c r="F124" s="63"/>
      <c r="G124" s="2" t="s">
        <v>359</v>
      </c>
      <c r="H124" s="2" t="s">
        <v>125</v>
      </c>
      <c r="I124" s="2" t="s">
        <v>125</v>
      </c>
      <c r="J124" s="2" t="s">
        <v>125</v>
      </c>
      <c r="K124" s="2" t="s">
        <v>125</v>
      </c>
      <c r="L124" s="2" t="s">
        <v>125</v>
      </c>
      <c r="M124" s="2" t="s">
        <v>125</v>
      </c>
      <c r="N124" s="2" t="s">
        <v>125</v>
      </c>
      <c r="O124" s="2" t="s">
        <v>125</v>
      </c>
      <c r="P124" s="2" t="s">
        <v>125</v>
      </c>
      <c r="Q124" s="2" t="s">
        <v>1189</v>
      </c>
      <c r="R124" s="77"/>
    </row>
    <row r="125" spans="1:18" x14ac:dyDescent="0.25">
      <c r="A125" s="142"/>
      <c r="B125" s="142"/>
      <c r="C125" s="2" t="s">
        <v>571</v>
      </c>
      <c r="D125" s="2" t="s">
        <v>489</v>
      </c>
      <c r="E125" s="2" t="s">
        <v>661</v>
      </c>
      <c r="F125" s="63"/>
      <c r="G125" s="2" t="s">
        <v>359</v>
      </c>
      <c r="H125" s="2" t="s">
        <v>125</v>
      </c>
      <c r="I125" s="2" t="s">
        <v>125</v>
      </c>
      <c r="J125" s="2" t="s">
        <v>125</v>
      </c>
      <c r="K125" s="2" t="s">
        <v>125</v>
      </c>
      <c r="L125" s="2" t="s">
        <v>125</v>
      </c>
      <c r="M125" s="2" t="s">
        <v>125</v>
      </c>
      <c r="N125" s="2" t="s">
        <v>125</v>
      </c>
      <c r="O125" s="2" t="s">
        <v>125</v>
      </c>
      <c r="P125" s="2" t="s">
        <v>125</v>
      </c>
      <c r="Q125" s="2" t="s">
        <v>1189</v>
      </c>
      <c r="R125" s="77"/>
    </row>
    <row r="126" spans="1:18" x14ac:dyDescent="0.25">
      <c r="A126" s="142"/>
      <c r="B126" s="142"/>
      <c r="C126" s="2" t="s">
        <v>334</v>
      </c>
      <c r="D126" s="2" t="s">
        <v>472</v>
      </c>
      <c r="E126" s="2" t="s">
        <v>662</v>
      </c>
      <c r="F126" s="63"/>
      <c r="G126" s="2" t="s">
        <v>359</v>
      </c>
      <c r="H126" s="2" t="s">
        <v>125</v>
      </c>
      <c r="I126" s="2" t="s">
        <v>359</v>
      </c>
      <c r="J126" s="2" t="s">
        <v>359</v>
      </c>
      <c r="K126" s="2" t="s">
        <v>359</v>
      </c>
      <c r="L126" s="2" t="s">
        <v>359</v>
      </c>
      <c r="M126" s="2" t="s">
        <v>125</v>
      </c>
      <c r="N126" s="2" t="s">
        <v>125</v>
      </c>
      <c r="O126" s="2" t="s">
        <v>359</v>
      </c>
      <c r="P126" s="2" t="s">
        <v>359</v>
      </c>
      <c r="Q126" s="2" t="s">
        <v>1189</v>
      </c>
      <c r="R126" s="77"/>
    </row>
    <row r="127" spans="1:18" x14ac:dyDescent="0.25">
      <c r="A127" s="142"/>
      <c r="B127" s="142"/>
      <c r="C127" s="2" t="s">
        <v>334</v>
      </c>
      <c r="D127" s="2" t="s">
        <v>472</v>
      </c>
      <c r="E127" s="2" t="s">
        <v>663</v>
      </c>
      <c r="F127" s="2" t="s">
        <v>664</v>
      </c>
      <c r="G127" s="2" t="s">
        <v>125</v>
      </c>
      <c r="H127" s="2" t="s">
        <v>125</v>
      </c>
      <c r="I127" s="2" t="s">
        <v>125</v>
      </c>
      <c r="J127" s="2" t="s">
        <v>359</v>
      </c>
      <c r="K127" s="2" t="s">
        <v>359</v>
      </c>
      <c r="L127" s="2" t="s">
        <v>359</v>
      </c>
      <c r="M127" s="2" t="s">
        <v>125</v>
      </c>
      <c r="N127" s="2" t="s">
        <v>125</v>
      </c>
      <c r="O127" s="2" t="s">
        <v>125</v>
      </c>
      <c r="P127" s="2" t="s">
        <v>125</v>
      </c>
      <c r="Q127" s="2" t="s">
        <v>1189</v>
      </c>
      <c r="R127" s="77"/>
    </row>
    <row r="128" spans="1:18" x14ac:dyDescent="0.25">
      <c r="A128" s="142"/>
      <c r="B128" s="142"/>
      <c r="C128" s="2" t="s">
        <v>665</v>
      </c>
      <c r="D128" s="2" t="s">
        <v>472</v>
      </c>
      <c r="E128" s="2" t="s">
        <v>666</v>
      </c>
      <c r="F128" s="63"/>
      <c r="G128" s="2" t="s">
        <v>125</v>
      </c>
      <c r="H128" s="2" t="s">
        <v>125</v>
      </c>
      <c r="I128" s="2" t="s">
        <v>125</v>
      </c>
      <c r="J128" s="2" t="s">
        <v>125</v>
      </c>
      <c r="K128" s="2" t="s">
        <v>125</v>
      </c>
      <c r="L128" s="2" t="s">
        <v>125</v>
      </c>
      <c r="M128" s="2" t="s">
        <v>125</v>
      </c>
      <c r="N128" s="2" t="s">
        <v>125</v>
      </c>
      <c r="O128" s="2" t="s">
        <v>125</v>
      </c>
      <c r="P128" s="2" t="s">
        <v>359</v>
      </c>
      <c r="Q128" s="2" t="s">
        <v>1189</v>
      </c>
      <c r="R128" s="77"/>
    </row>
    <row r="129" spans="1:18" ht="25.5" x14ac:dyDescent="0.25">
      <c r="A129" s="142"/>
      <c r="B129" s="142"/>
      <c r="C129" s="2" t="s">
        <v>667</v>
      </c>
      <c r="D129" s="2" t="s">
        <v>489</v>
      </c>
      <c r="E129" s="2" t="s">
        <v>657</v>
      </c>
      <c r="F129" s="2" t="s">
        <v>668</v>
      </c>
      <c r="G129" s="2" t="s">
        <v>359</v>
      </c>
      <c r="H129" s="2" t="s">
        <v>359</v>
      </c>
      <c r="I129" s="2" t="s">
        <v>359</v>
      </c>
      <c r="J129" s="2" t="s">
        <v>359</v>
      </c>
      <c r="K129" s="2" t="s">
        <v>359</v>
      </c>
      <c r="L129" s="2" t="s">
        <v>359</v>
      </c>
      <c r="M129" s="2" t="s">
        <v>359</v>
      </c>
      <c r="N129" s="2" t="s">
        <v>359</v>
      </c>
      <c r="O129" s="2" t="s">
        <v>359</v>
      </c>
      <c r="P129" s="2" t="s">
        <v>359</v>
      </c>
      <c r="Q129" s="2" t="s">
        <v>1189</v>
      </c>
      <c r="R129" s="77"/>
    </row>
    <row r="130" spans="1:18" x14ac:dyDescent="0.25">
      <c r="A130" s="142"/>
      <c r="B130" s="142"/>
      <c r="C130" s="2" t="s">
        <v>669</v>
      </c>
      <c r="D130" s="2" t="s">
        <v>472</v>
      </c>
      <c r="E130" s="2" t="s">
        <v>670</v>
      </c>
      <c r="F130" s="2" t="s">
        <v>671</v>
      </c>
      <c r="G130" s="2" t="s">
        <v>125</v>
      </c>
      <c r="H130" s="2" t="s">
        <v>359</v>
      </c>
      <c r="I130" s="2" t="s">
        <v>125</v>
      </c>
      <c r="J130" s="2" t="s">
        <v>125</v>
      </c>
      <c r="K130" s="2" t="s">
        <v>125</v>
      </c>
      <c r="L130" s="2" t="s">
        <v>125</v>
      </c>
      <c r="M130" s="2" t="s">
        <v>125</v>
      </c>
      <c r="N130" s="2" t="s">
        <v>125</v>
      </c>
      <c r="O130" s="2" t="s">
        <v>359</v>
      </c>
      <c r="P130" s="2" t="s">
        <v>125</v>
      </c>
      <c r="Q130" s="2" t="s">
        <v>1189</v>
      </c>
      <c r="R130" s="77"/>
    </row>
    <row r="131" spans="1:18" x14ac:dyDescent="0.25">
      <c r="A131" s="142"/>
      <c r="B131" s="142"/>
      <c r="C131" s="2" t="s">
        <v>669</v>
      </c>
      <c r="D131" s="2" t="s">
        <v>472</v>
      </c>
      <c r="E131" s="2" t="s">
        <v>672</v>
      </c>
      <c r="F131" s="2" t="s">
        <v>673</v>
      </c>
      <c r="G131" s="2" t="s">
        <v>125</v>
      </c>
      <c r="H131" s="2" t="s">
        <v>359</v>
      </c>
      <c r="I131" s="2" t="s">
        <v>125</v>
      </c>
      <c r="J131" s="2" t="s">
        <v>125</v>
      </c>
      <c r="K131" s="2" t="s">
        <v>125</v>
      </c>
      <c r="L131" s="2" t="s">
        <v>125</v>
      </c>
      <c r="M131" s="2" t="s">
        <v>125</v>
      </c>
      <c r="N131" s="2" t="s">
        <v>125</v>
      </c>
      <c r="O131" s="2" t="s">
        <v>125</v>
      </c>
      <c r="P131" s="2" t="s">
        <v>125</v>
      </c>
      <c r="Q131" s="2" t="s">
        <v>1189</v>
      </c>
      <c r="R131" s="77"/>
    </row>
    <row r="132" spans="1:18" ht="38.25" x14ac:dyDescent="0.25">
      <c r="A132" s="142"/>
      <c r="B132" s="142"/>
      <c r="C132" s="2" t="s">
        <v>674</v>
      </c>
      <c r="D132" s="2" t="s">
        <v>472</v>
      </c>
      <c r="E132" s="2" t="s">
        <v>675</v>
      </c>
      <c r="F132" s="63"/>
      <c r="G132" s="2" t="s">
        <v>125</v>
      </c>
      <c r="H132" s="2" t="s">
        <v>125</v>
      </c>
      <c r="I132" s="2" t="s">
        <v>125</v>
      </c>
      <c r="J132" s="2" t="s">
        <v>125</v>
      </c>
      <c r="K132" s="2" t="s">
        <v>125</v>
      </c>
      <c r="L132" s="2" t="s">
        <v>125</v>
      </c>
      <c r="M132" s="2" t="s">
        <v>125</v>
      </c>
      <c r="N132" s="2" t="s">
        <v>125</v>
      </c>
      <c r="O132" s="2" t="s">
        <v>359</v>
      </c>
      <c r="P132" s="2" t="s">
        <v>125</v>
      </c>
      <c r="Q132" s="2" t="s">
        <v>1189</v>
      </c>
      <c r="R132" s="77"/>
    </row>
    <row r="133" spans="1:18" ht="25.5" x14ac:dyDescent="0.25">
      <c r="A133" s="142"/>
      <c r="B133" s="142"/>
      <c r="C133" s="2" t="s">
        <v>676</v>
      </c>
      <c r="D133" s="2" t="s">
        <v>472</v>
      </c>
      <c r="E133" s="2" t="s">
        <v>677</v>
      </c>
      <c r="F133" s="2" t="s">
        <v>565</v>
      </c>
      <c r="G133" s="2" t="s">
        <v>125</v>
      </c>
      <c r="H133" s="2" t="s">
        <v>125</v>
      </c>
      <c r="I133" s="2" t="s">
        <v>125</v>
      </c>
      <c r="J133" s="2" t="s">
        <v>125</v>
      </c>
      <c r="K133" s="2" t="s">
        <v>125</v>
      </c>
      <c r="L133" s="2" t="s">
        <v>125</v>
      </c>
      <c r="M133" s="2" t="s">
        <v>125</v>
      </c>
      <c r="N133" s="2" t="s">
        <v>125</v>
      </c>
      <c r="O133" s="2" t="s">
        <v>359</v>
      </c>
      <c r="P133" s="2" t="s">
        <v>125</v>
      </c>
      <c r="Q133" s="2" t="s">
        <v>1189</v>
      </c>
      <c r="R133" s="77"/>
    </row>
    <row r="134" spans="1:18" x14ac:dyDescent="0.25">
      <c r="A134" s="142"/>
      <c r="B134" s="142"/>
      <c r="C134" s="2" t="s">
        <v>678</v>
      </c>
      <c r="D134" s="2" t="s">
        <v>472</v>
      </c>
      <c r="E134" s="2" t="s">
        <v>679</v>
      </c>
      <c r="F134" s="63"/>
      <c r="G134" s="2" t="s">
        <v>125</v>
      </c>
      <c r="H134" s="2" t="s">
        <v>125</v>
      </c>
      <c r="I134" s="2" t="s">
        <v>125</v>
      </c>
      <c r="J134" s="2" t="s">
        <v>359</v>
      </c>
      <c r="K134" s="2" t="s">
        <v>359</v>
      </c>
      <c r="L134" s="2" t="s">
        <v>359</v>
      </c>
      <c r="M134" s="2" t="s">
        <v>125</v>
      </c>
      <c r="N134" s="2" t="s">
        <v>125</v>
      </c>
      <c r="O134" s="2" t="s">
        <v>125</v>
      </c>
      <c r="P134" s="2" t="s">
        <v>125</v>
      </c>
      <c r="Q134" s="2" t="s">
        <v>1189</v>
      </c>
      <c r="R134" s="77"/>
    </row>
    <row r="135" spans="1:18" x14ac:dyDescent="0.25">
      <c r="A135" s="142"/>
      <c r="B135" s="142"/>
      <c r="C135" s="2" t="s">
        <v>678</v>
      </c>
      <c r="D135" s="2" t="s">
        <v>472</v>
      </c>
      <c r="E135" s="2" t="s">
        <v>680</v>
      </c>
      <c r="F135" s="63"/>
      <c r="G135" s="2" t="s">
        <v>125</v>
      </c>
      <c r="H135" s="2" t="s">
        <v>125</v>
      </c>
      <c r="I135" s="2" t="s">
        <v>125</v>
      </c>
      <c r="J135" s="2" t="s">
        <v>359</v>
      </c>
      <c r="K135" s="2" t="s">
        <v>359</v>
      </c>
      <c r="L135" s="2" t="s">
        <v>359</v>
      </c>
      <c r="M135" s="2" t="s">
        <v>125</v>
      </c>
      <c r="N135" s="2" t="s">
        <v>125</v>
      </c>
      <c r="O135" s="2" t="s">
        <v>125</v>
      </c>
      <c r="P135" s="2" t="s">
        <v>125</v>
      </c>
      <c r="Q135" s="2" t="s">
        <v>1189</v>
      </c>
      <c r="R135" s="77"/>
    </row>
    <row r="136" spans="1:18" ht="25.5" x14ac:dyDescent="0.25">
      <c r="A136" s="142"/>
      <c r="B136" s="142"/>
      <c r="C136" s="2" t="s">
        <v>681</v>
      </c>
      <c r="D136" s="2" t="s">
        <v>472</v>
      </c>
      <c r="E136" s="2" t="s">
        <v>682</v>
      </c>
      <c r="F136" s="63"/>
      <c r="G136" s="2" t="s">
        <v>125</v>
      </c>
      <c r="H136" s="2" t="s">
        <v>125</v>
      </c>
      <c r="I136" s="2" t="s">
        <v>125</v>
      </c>
      <c r="J136" s="2" t="s">
        <v>359</v>
      </c>
      <c r="K136" s="2" t="s">
        <v>359</v>
      </c>
      <c r="L136" s="2" t="s">
        <v>359</v>
      </c>
      <c r="M136" s="2" t="s">
        <v>125</v>
      </c>
      <c r="N136" s="2" t="s">
        <v>125</v>
      </c>
      <c r="O136" s="2" t="s">
        <v>125</v>
      </c>
      <c r="P136" s="2" t="s">
        <v>125</v>
      </c>
      <c r="Q136" s="2" t="s">
        <v>1189</v>
      </c>
      <c r="R136" s="77"/>
    </row>
    <row r="137" spans="1:18" ht="25.5" x14ac:dyDescent="0.25">
      <c r="A137" s="142"/>
      <c r="B137" s="142"/>
      <c r="C137" s="2" t="s">
        <v>683</v>
      </c>
      <c r="D137" s="2" t="s">
        <v>472</v>
      </c>
      <c r="E137" s="2" t="s">
        <v>684</v>
      </c>
      <c r="F137" s="63"/>
      <c r="G137" s="2" t="s">
        <v>125</v>
      </c>
      <c r="H137" s="2" t="s">
        <v>125</v>
      </c>
      <c r="I137" s="2" t="s">
        <v>125</v>
      </c>
      <c r="J137" s="2" t="s">
        <v>125</v>
      </c>
      <c r="K137" s="2" t="s">
        <v>359</v>
      </c>
      <c r="L137" s="2" t="s">
        <v>359</v>
      </c>
      <c r="M137" s="2" t="s">
        <v>359</v>
      </c>
      <c r="N137" s="2" t="s">
        <v>125</v>
      </c>
      <c r="O137" s="2" t="s">
        <v>125</v>
      </c>
      <c r="P137" s="2" t="s">
        <v>125</v>
      </c>
      <c r="Q137" s="2" t="s">
        <v>1189</v>
      </c>
      <c r="R137" s="77"/>
    </row>
    <row r="138" spans="1:18" ht="25.5" x14ac:dyDescent="0.25">
      <c r="A138" s="142"/>
      <c r="B138" s="142"/>
      <c r="C138" s="2" t="s">
        <v>685</v>
      </c>
      <c r="D138" s="2" t="s">
        <v>472</v>
      </c>
      <c r="E138" s="2" t="s">
        <v>686</v>
      </c>
      <c r="F138" s="63"/>
      <c r="G138" s="2" t="s">
        <v>125</v>
      </c>
      <c r="H138" s="2" t="s">
        <v>125</v>
      </c>
      <c r="I138" s="2" t="s">
        <v>125</v>
      </c>
      <c r="J138" s="2" t="s">
        <v>359</v>
      </c>
      <c r="K138" s="2" t="s">
        <v>359</v>
      </c>
      <c r="L138" s="2" t="s">
        <v>359</v>
      </c>
      <c r="M138" s="2" t="s">
        <v>125</v>
      </c>
      <c r="N138" s="2" t="s">
        <v>125</v>
      </c>
      <c r="O138" s="2" t="s">
        <v>125</v>
      </c>
      <c r="P138" s="2" t="s">
        <v>125</v>
      </c>
      <c r="Q138" s="2" t="s">
        <v>1189</v>
      </c>
      <c r="R138" s="77"/>
    </row>
    <row r="139" spans="1:18" ht="25.5" x14ac:dyDescent="0.25">
      <c r="A139" s="142"/>
      <c r="B139" s="142"/>
      <c r="C139" s="2" t="s">
        <v>685</v>
      </c>
      <c r="D139" s="2" t="s">
        <v>472</v>
      </c>
      <c r="E139" s="2" t="s">
        <v>687</v>
      </c>
      <c r="F139" s="63"/>
      <c r="G139" s="2" t="s">
        <v>125</v>
      </c>
      <c r="H139" s="2" t="s">
        <v>125</v>
      </c>
      <c r="I139" s="2" t="s">
        <v>125</v>
      </c>
      <c r="J139" s="2" t="s">
        <v>359</v>
      </c>
      <c r="K139" s="2" t="s">
        <v>359</v>
      </c>
      <c r="L139" s="2" t="s">
        <v>359</v>
      </c>
      <c r="M139" s="2" t="s">
        <v>125</v>
      </c>
      <c r="N139" s="2" t="s">
        <v>125</v>
      </c>
      <c r="O139" s="2" t="s">
        <v>125</v>
      </c>
      <c r="P139" s="2" t="s">
        <v>125</v>
      </c>
      <c r="Q139" s="2" t="s">
        <v>1189</v>
      </c>
      <c r="R139" s="77"/>
    </row>
    <row r="140" spans="1:18" x14ac:dyDescent="0.25">
      <c r="A140" s="142"/>
      <c r="B140" s="142"/>
      <c r="C140" s="2" t="s">
        <v>688</v>
      </c>
      <c r="D140" s="2" t="s">
        <v>472</v>
      </c>
      <c r="E140" s="2" t="s">
        <v>687</v>
      </c>
      <c r="F140" s="63"/>
      <c r="G140" s="2" t="s">
        <v>125</v>
      </c>
      <c r="H140" s="2" t="s">
        <v>125</v>
      </c>
      <c r="I140" s="2" t="s">
        <v>125</v>
      </c>
      <c r="J140" s="2" t="s">
        <v>359</v>
      </c>
      <c r="K140" s="2" t="s">
        <v>359</v>
      </c>
      <c r="L140" s="2" t="s">
        <v>359</v>
      </c>
      <c r="M140" s="2" t="s">
        <v>125</v>
      </c>
      <c r="N140" s="2" t="s">
        <v>125</v>
      </c>
      <c r="O140" s="2" t="s">
        <v>125</v>
      </c>
      <c r="P140" s="2" t="s">
        <v>125</v>
      </c>
      <c r="Q140" s="2" t="s">
        <v>1189</v>
      </c>
      <c r="R140" s="77"/>
    </row>
    <row r="141" spans="1:18" x14ac:dyDescent="0.25">
      <c r="A141" s="142"/>
      <c r="B141" s="142"/>
      <c r="C141" s="2" t="s">
        <v>688</v>
      </c>
      <c r="D141" s="2" t="s">
        <v>472</v>
      </c>
      <c r="E141" s="2" t="s">
        <v>689</v>
      </c>
      <c r="F141" s="63"/>
      <c r="G141" s="2" t="s">
        <v>125</v>
      </c>
      <c r="H141" s="2" t="s">
        <v>125</v>
      </c>
      <c r="I141" s="2" t="s">
        <v>125</v>
      </c>
      <c r="J141" s="2" t="s">
        <v>359</v>
      </c>
      <c r="K141" s="2" t="s">
        <v>359</v>
      </c>
      <c r="L141" s="2" t="s">
        <v>359</v>
      </c>
      <c r="M141" s="2" t="s">
        <v>125</v>
      </c>
      <c r="N141" s="2" t="s">
        <v>125</v>
      </c>
      <c r="O141" s="2" t="s">
        <v>125</v>
      </c>
      <c r="P141" s="2" t="s">
        <v>125</v>
      </c>
      <c r="Q141" s="2" t="s">
        <v>1189</v>
      </c>
      <c r="R141" s="77"/>
    </row>
    <row r="142" spans="1:18" x14ac:dyDescent="0.25">
      <c r="A142" s="142"/>
      <c r="B142" s="142"/>
      <c r="C142" s="2" t="s">
        <v>688</v>
      </c>
      <c r="D142" s="2" t="s">
        <v>472</v>
      </c>
      <c r="E142" s="2" t="s">
        <v>690</v>
      </c>
      <c r="F142" s="63"/>
      <c r="G142" s="2" t="s">
        <v>125</v>
      </c>
      <c r="H142" s="2" t="s">
        <v>125</v>
      </c>
      <c r="I142" s="2" t="s">
        <v>125</v>
      </c>
      <c r="J142" s="2" t="s">
        <v>359</v>
      </c>
      <c r="K142" s="2" t="s">
        <v>359</v>
      </c>
      <c r="L142" s="2" t="s">
        <v>359</v>
      </c>
      <c r="M142" s="2" t="s">
        <v>125</v>
      </c>
      <c r="N142" s="2" t="s">
        <v>125</v>
      </c>
      <c r="O142" s="2" t="s">
        <v>125</v>
      </c>
      <c r="P142" s="2" t="s">
        <v>125</v>
      </c>
      <c r="Q142" s="2" t="s">
        <v>1189</v>
      </c>
      <c r="R142" s="77"/>
    </row>
    <row r="143" spans="1:18" x14ac:dyDescent="0.25">
      <c r="A143" s="142"/>
      <c r="B143" s="142"/>
      <c r="C143" s="2" t="s">
        <v>688</v>
      </c>
      <c r="D143" s="2" t="s">
        <v>472</v>
      </c>
      <c r="E143" s="2" t="s">
        <v>691</v>
      </c>
      <c r="F143" s="63"/>
      <c r="G143" s="2" t="s">
        <v>125</v>
      </c>
      <c r="H143" s="2" t="s">
        <v>125</v>
      </c>
      <c r="I143" s="2" t="s">
        <v>125</v>
      </c>
      <c r="J143" s="2" t="s">
        <v>359</v>
      </c>
      <c r="K143" s="2" t="s">
        <v>359</v>
      </c>
      <c r="L143" s="2" t="s">
        <v>359</v>
      </c>
      <c r="M143" s="2" t="s">
        <v>125</v>
      </c>
      <c r="N143" s="2" t="s">
        <v>125</v>
      </c>
      <c r="O143" s="2" t="s">
        <v>125</v>
      </c>
      <c r="P143" s="2" t="s">
        <v>125</v>
      </c>
      <c r="Q143" s="2" t="s">
        <v>1189</v>
      </c>
      <c r="R143" s="77"/>
    </row>
    <row r="144" spans="1:18" ht="25.5" x14ac:dyDescent="0.25">
      <c r="A144" s="142"/>
      <c r="B144" s="142"/>
      <c r="C144" s="2" t="s">
        <v>692</v>
      </c>
      <c r="D144" s="2" t="s">
        <v>472</v>
      </c>
      <c r="E144" s="2" t="s">
        <v>693</v>
      </c>
      <c r="F144" s="63"/>
      <c r="G144" s="2" t="s">
        <v>125</v>
      </c>
      <c r="H144" s="2" t="s">
        <v>125</v>
      </c>
      <c r="I144" s="2" t="s">
        <v>125</v>
      </c>
      <c r="J144" s="2" t="s">
        <v>359</v>
      </c>
      <c r="K144" s="2" t="s">
        <v>359</v>
      </c>
      <c r="L144" s="2" t="s">
        <v>359</v>
      </c>
      <c r="M144" s="2" t="s">
        <v>125</v>
      </c>
      <c r="N144" s="2" t="s">
        <v>125</v>
      </c>
      <c r="O144" s="2" t="s">
        <v>125</v>
      </c>
      <c r="P144" s="2" t="s">
        <v>125</v>
      </c>
      <c r="Q144" s="2" t="s">
        <v>1189</v>
      </c>
      <c r="R144" s="77"/>
    </row>
    <row r="145" spans="1:18" ht="38.25" x14ac:dyDescent="0.25">
      <c r="A145" s="142"/>
      <c r="B145" s="142"/>
      <c r="C145" s="2" t="s">
        <v>694</v>
      </c>
      <c r="D145" s="2" t="s">
        <v>472</v>
      </c>
      <c r="E145" s="2" t="s">
        <v>695</v>
      </c>
      <c r="F145" s="63"/>
      <c r="G145" s="2" t="s">
        <v>125</v>
      </c>
      <c r="H145" s="2" t="s">
        <v>125</v>
      </c>
      <c r="I145" s="2" t="s">
        <v>125</v>
      </c>
      <c r="J145" s="2" t="s">
        <v>359</v>
      </c>
      <c r="K145" s="2" t="s">
        <v>359</v>
      </c>
      <c r="L145" s="2" t="s">
        <v>359</v>
      </c>
      <c r="M145" s="2" t="s">
        <v>125</v>
      </c>
      <c r="N145" s="2" t="s">
        <v>125</v>
      </c>
      <c r="O145" s="2" t="s">
        <v>125</v>
      </c>
      <c r="P145" s="2" t="s">
        <v>125</v>
      </c>
      <c r="Q145" s="2" t="s">
        <v>1189</v>
      </c>
      <c r="R145" s="77"/>
    </row>
    <row r="146" spans="1:18" ht="38.25" x14ac:dyDescent="0.25">
      <c r="A146" s="142"/>
      <c r="B146" s="143"/>
      <c r="C146" s="2" t="s">
        <v>694</v>
      </c>
      <c r="D146" s="2" t="s">
        <v>472</v>
      </c>
      <c r="E146" s="2" t="s">
        <v>696</v>
      </c>
      <c r="F146" s="63"/>
      <c r="G146" s="2" t="s">
        <v>125</v>
      </c>
      <c r="H146" s="2" t="s">
        <v>125</v>
      </c>
      <c r="I146" s="2" t="s">
        <v>125</v>
      </c>
      <c r="J146" s="2" t="s">
        <v>359</v>
      </c>
      <c r="K146" s="2" t="s">
        <v>359</v>
      </c>
      <c r="L146" s="2" t="s">
        <v>359</v>
      </c>
      <c r="M146" s="2" t="s">
        <v>125</v>
      </c>
      <c r="N146" s="2" t="s">
        <v>125</v>
      </c>
      <c r="O146" s="2" t="s">
        <v>125</v>
      </c>
      <c r="P146" s="2" t="s">
        <v>125</v>
      </c>
      <c r="Q146" s="2" t="s">
        <v>1189</v>
      </c>
      <c r="R146" s="77"/>
    </row>
    <row r="147" spans="1:18" x14ac:dyDescent="0.25">
      <c r="A147" s="142"/>
      <c r="B147" s="2" t="s">
        <v>65</v>
      </c>
      <c r="C147" s="2" t="s">
        <v>697</v>
      </c>
      <c r="D147" s="2" t="s">
        <v>472</v>
      </c>
      <c r="E147" s="63"/>
      <c r="F147" s="63"/>
      <c r="G147" s="2" t="s">
        <v>359</v>
      </c>
      <c r="H147" s="2" t="s">
        <v>125</v>
      </c>
      <c r="I147" s="2" t="s">
        <v>359</v>
      </c>
      <c r="J147" s="2" t="s">
        <v>359</v>
      </c>
      <c r="K147" s="2" t="s">
        <v>359</v>
      </c>
      <c r="L147" s="2" t="s">
        <v>359</v>
      </c>
      <c r="M147" s="2" t="s">
        <v>125</v>
      </c>
      <c r="N147" s="2" t="s">
        <v>125</v>
      </c>
      <c r="O147" s="2" t="s">
        <v>125</v>
      </c>
      <c r="P147" s="2" t="s">
        <v>125</v>
      </c>
      <c r="Q147" s="2" t="s">
        <v>1189</v>
      </c>
      <c r="R147" s="77"/>
    </row>
    <row r="148" spans="1:18" ht="25.5" x14ac:dyDescent="0.25">
      <c r="A148" s="143"/>
      <c r="B148" s="2" t="s">
        <v>66</v>
      </c>
      <c r="C148" s="2" t="s">
        <v>698</v>
      </c>
      <c r="D148" s="2" t="s">
        <v>489</v>
      </c>
      <c r="E148" s="2" t="s">
        <v>699</v>
      </c>
      <c r="F148" s="63"/>
      <c r="G148" s="2" t="s">
        <v>359</v>
      </c>
      <c r="H148" s="2" t="s">
        <v>125</v>
      </c>
      <c r="I148" s="2" t="s">
        <v>125</v>
      </c>
      <c r="J148" s="2" t="s">
        <v>359</v>
      </c>
      <c r="K148" s="2" t="s">
        <v>359</v>
      </c>
      <c r="L148" s="2" t="s">
        <v>359</v>
      </c>
      <c r="M148" s="2" t="s">
        <v>125</v>
      </c>
      <c r="N148" s="2" t="s">
        <v>125</v>
      </c>
      <c r="O148" s="2" t="s">
        <v>125</v>
      </c>
      <c r="P148" s="2" t="s">
        <v>125</v>
      </c>
      <c r="Q148" s="2" t="s">
        <v>1189</v>
      </c>
      <c r="R148" s="77"/>
    </row>
    <row r="149" spans="1:18" x14ac:dyDescent="0.25">
      <c r="A149" s="141" t="s">
        <v>67</v>
      </c>
      <c r="B149" s="141" t="s">
        <v>68</v>
      </c>
      <c r="C149" s="2" t="s">
        <v>701</v>
      </c>
      <c r="D149" s="2" t="s">
        <v>489</v>
      </c>
      <c r="E149" s="2" t="s">
        <v>702</v>
      </c>
      <c r="F149" s="63"/>
      <c r="G149" s="2" t="s">
        <v>125</v>
      </c>
      <c r="H149" s="2" t="s">
        <v>359</v>
      </c>
      <c r="I149" s="2" t="s">
        <v>125</v>
      </c>
      <c r="J149" s="2" t="s">
        <v>125</v>
      </c>
      <c r="K149" s="2" t="s">
        <v>125</v>
      </c>
      <c r="L149" s="2" t="s">
        <v>125</v>
      </c>
      <c r="M149" s="2" t="s">
        <v>125</v>
      </c>
      <c r="N149" s="2" t="s">
        <v>125</v>
      </c>
      <c r="O149" s="2" t="s">
        <v>125</v>
      </c>
      <c r="P149" s="2" t="s">
        <v>359</v>
      </c>
      <c r="Q149" s="2" t="s">
        <v>1189</v>
      </c>
      <c r="R149" s="77"/>
    </row>
    <row r="150" spans="1:18" x14ac:dyDescent="0.25">
      <c r="A150" s="142"/>
      <c r="B150" s="142"/>
      <c r="C150" s="2" t="s">
        <v>703</v>
      </c>
      <c r="D150" s="2" t="s">
        <v>489</v>
      </c>
      <c r="E150" s="2" t="s">
        <v>704</v>
      </c>
      <c r="F150" s="63"/>
      <c r="G150" s="2" t="s">
        <v>125</v>
      </c>
      <c r="H150" s="2" t="s">
        <v>125</v>
      </c>
      <c r="I150" s="2" t="s">
        <v>125</v>
      </c>
      <c r="J150" s="2" t="s">
        <v>125</v>
      </c>
      <c r="K150" s="2" t="s">
        <v>125</v>
      </c>
      <c r="L150" s="2" t="s">
        <v>125</v>
      </c>
      <c r="M150" s="2" t="s">
        <v>125</v>
      </c>
      <c r="N150" s="2" t="s">
        <v>125</v>
      </c>
      <c r="O150" s="2" t="s">
        <v>359</v>
      </c>
      <c r="P150" s="2" t="s">
        <v>125</v>
      </c>
      <c r="Q150" s="2" t="s">
        <v>1189</v>
      </c>
      <c r="R150" s="77"/>
    </row>
    <row r="151" spans="1:18" ht="25.5" x14ac:dyDescent="0.25">
      <c r="A151" s="142"/>
      <c r="B151" s="142"/>
      <c r="C151" s="2" t="s">
        <v>566</v>
      </c>
      <c r="D151" s="2" t="s">
        <v>489</v>
      </c>
      <c r="E151" s="2" t="s">
        <v>705</v>
      </c>
      <c r="F151" s="63"/>
      <c r="G151" s="2" t="s">
        <v>125</v>
      </c>
      <c r="H151" s="2" t="s">
        <v>359</v>
      </c>
      <c r="I151" s="2" t="s">
        <v>125</v>
      </c>
      <c r="J151" s="2" t="s">
        <v>125</v>
      </c>
      <c r="K151" s="2" t="s">
        <v>125</v>
      </c>
      <c r="L151" s="2" t="s">
        <v>125</v>
      </c>
      <c r="M151" s="2" t="s">
        <v>125</v>
      </c>
      <c r="N151" s="2" t="s">
        <v>125</v>
      </c>
      <c r="O151" s="2" t="s">
        <v>125</v>
      </c>
      <c r="P151" s="2" t="s">
        <v>359</v>
      </c>
      <c r="Q151" s="2" t="s">
        <v>1189</v>
      </c>
      <c r="R151" s="77"/>
    </row>
    <row r="152" spans="1:18" x14ac:dyDescent="0.25">
      <c r="A152" s="142"/>
      <c r="B152" s="142"/>
      <c r="C152" s="2" t="s">
        <v>474</v>
      </c>
      <c r="D152" s="2" t="s">
        <v>489</v>
      </c>
      <c r="E152" s="2" t="s">
        <v>706</v>
      </c>
      <c r="F152" s="63"/>
      <c r="G152" s="2" t="s">
        <v>359</v>
      </c>
      <c r="H152" s="2" t="s">
        <v>359</v>
      </c>
      <c r="I152" s="2" t="s">
        <v>125</v>
      </c>
      <c r="J152" s="2" t="s">
        <v>359</v>
      </c>
      <c r="K152" s="2" t="s">
        <v>359</v>
      </c>
      <c r="L152" s="2" t="s">
        <v>359</v>
      </c>
      <c r="M152" s="2" t="s">
        <v>359</v>
      </c>
      <c r="N152" s="2" t="s">
        <v>359</v>
      </c>
      <c r="O152" s="2" t="s">
        <v>359</v>
      </c>
      <c r="P152" s="2" t="s">
        <v>359</v>
      </c>
      <c r="Q152" s="2" t="s">
        <v>1189</v>
      </c>
      <c r="R152" s="77"/>
    </row>
    <row r="153" spans="1:18" x14ac:dyDescent="0.25">
      <c r="A153" s="142"/>
      <c r="B153" s="142"/>
      <c r="C153" s="2" t="s">
        <v>707</v>
      </c>
      <c r="D153" s="2" t="s">
        <v>472</v>
      </c>
      <c r="E153" s="63"/>
      <c r="F153" s="63"/>
      <c r="G153" s="2" t="s">
        <v>125</v>
      </c>
      <c r="H153" s="2" t="s">
        <v>125</v>
      </c>
      <c r="I153" s="2" t="s">
        <v>125</v>
      </c>
      <c r="J153" s="2" t="s">
        <v>125</v>
      </c>
      <c r="K153" s="2" t="s">
        <v>125</v>
      </c>
      <c r="L153" s="2" t="s">
        <v>125</v>
      </c>
      <c r="M153" s="2" t="s">
        <v>125</v>
      </c>
      <c r="N153" s="2" t="s">
        <v>125</v>
      </c>
      <c r="O153" s="2" t="s">
        <v>125</v>
      </c>
      <c r="P153" s="2" t="s">
        <v>359</v>
      </c>
      <c r="Q153" s="2" t="s">
        <v>1189</v>
      </c>
      <c r="R153" s="77"/>
    </row>
    <row r="154" spans="1:18" ht="25.5" x14ac:dyDescent="0.25">
      <c r="A154" s="142"/>
      <c r="B154" s="142"/>
      <c r="C154" s="2" t="s">
        <v>708</v>
      </c>
      <c r="D154" s="2" t="s">
        <v>489</v>
      </c>
      <c r="E154" s="2" t="s">
        <v>709</v>
      </c>
      <c r="F154" s="2" t="s">
        <v>710</v>
      </c>
      <c r="G154" s="2" t="s">
        <v>359</v>
      </c>
      <c r="H154" s="2" t="s">
        <v>359</v>
      </c>
      <c r="I154" s="2" t="s">
        <v>359</v>
      </c>
      <c r="J154" s="2" t="s">
        <v>359</v>
      </c>
      <c r="K154" s="2" t="s">
        <v>359</v>
      </c>
      <c r="L154" s="2" t="s">
        <v>359</v>
      </c>
      <c r="M154" s="2" t="s">
        <v>359</v>
      </c>
      <c r="N154" s="2" t="s">
        <v>359</v>
      </c>
      <c r="O154" s="2" t="s">
        <v>359</v>
      </c>
      <c r="P154" s="2" t="s">
        <v>359</v>
      </c>
      <c r="Q154" s="2" t="s">
        <v>1189</v>
      </c>
      <c r="R154" s="77"/>
    </row>
    <row r="155" spans="1:18" x14ac:dyDescent="0.25">
      <c r="A155" s="142"/>
      <c r="B155" s="142"/>
      <c r="C155" s="2" t="s">
        <v>669</v>
      </c>
      <c r="D155" s="2" t="s">
        <v>472</v>
      </c>
      <c r="E155" s="2" t="s">
        <v>711</v>
      </c>
      <c r="F155" s="2" t="s">
        <v>666</v>
      </c>
      <c r="G155" s="2" t="s">
        <v>125</v>
      </c>
      <c r="H155" s="2" t="s">
        <v>125</v>
      </c>
      <c r="I155" s="2" t="s">
        <v>125</v>
      </c>
      <c r="J155" s="2" t="s">
        <v>125</v>
      </c>
      <c r="K155" s="2" t="s">
        <v>125</v>
      </c>
      <c r="L155" s="2" t="s">
        <v>125</v>
      </c>
      <c r="M155" s="2" t="s">
        <v>125</v>
      </c>
      <c r="N155" s="2" t="s">
        <v>125</v>
      </c>
      <c r="O155" s="2" t="s">
        <v>125</v>
      </c>
      <c r="P155" s="2" t="s">
        <v>359</v>
      </c>
      <c r="Q155" s="2" t="s">
        <v>1189</v>
      </c>
      <c r="R155" s="77"/>
    </row>
    <row r="156" spans="1:18" ht="25.5" x14ac:dyDescent="0.25">
      <c r="A156" s="142"/>
      <c r="B156" s="142"/>
      <c r="C156" s="2" t="s">
        <v>712</v>
      </c>
      <c r="D156" s="2" t="s">
        <v>489</v>
      </c>
      <c r="E156" s="2" t="s">
        <v>713</v>
      </c>
      <c r="F156" s="63"/>
      <c r="G156" s="2" t="s">
        <v>125</v>
      </c>
      <c r="H156" s="2" t="s">
        <v>125</v>
      </c>
      <c r="I156" s="2" t="s">
        <v>125</v>
      </c>
      <c r="J156" s="2" t="s">
        <v>125</v>
      </c>
      <c r="K156" s="2" t="s">
        <v>125</v>
      </c>
      <c r="L156" s="2" t="s">
        <v>125</v>
      </c>
      <c r="M156" s="2" t="s">
        <v>125</v>
      </c>
      <c r="N156" s="2" t="s">
        <v>125</v>
      </c>
      <c r="O156" s="2" t="s">
        <v>359</v>
      </c>
      <c r="P156" s="2" t="s">
        <v>125</v>
      </c>
      <c r="Q156" s="2" t="s">
        <v>1189</v>
      </c>
      <c r="R156" s="77"/>
    </row>
    <row r="157" spans="1:18" ht="25.5" x14ac:dyDescent="0.25">
      <c r="A157" s="142"/>
      <c r="B157" s="143"/>
      <c r="C157" s="2" t="s">
        <v>714</v>
      </c>
      <c r="D157" s="2" t="s">
        <v>489</v>
      </c>
      <c r="E157" s="2" t="s">
        <v>715</v>
      </c>
      <c r="F157" s="2" t="s">
        <v>716</v>
      </c>
      <c r="G157" s="2" t="s">
        <v>125</v>
      </c>
      <c r="H157" s="2" t="s">
        <v>125</v>
      </c>
      <c r="I157" s="2" t="s">
        <v>125</v>
      </c>
      <c r="J157" s="2" t="s">
        <v>359</v>
      </c>
      <c r="K157" s="2" t="s">
        <v>359</v>
      </c>
      <c r="L157" s="2" t="s">
        <v>359</v>
      </c>
      <c r="M157" s="2" t="s">
        <v>125</v>
      </c>
      <c r="N157" s="2" t="s">
        <v>125</v>
      </c>
      <c r="O157" s="2" t="s">
        <v>125</v>
      </c>
      <c r="P157" s="2" t="s">
        <v>125</v>
      </c>
      <c r="Q157" s="2" t="s">
        <v>1189</v>
      </c>
      <c r="R157" s="77"/>
    </row>
    <row r="158" spans="1:18" x14ac:dyDescent="0.25">
      <c r="A158" s="142"/>
      <c r="B158" s="141" t="s">
        <v>69</v>
      </c>
      <c r="C158" s="2" t="s">
        <v>512</v>
      </c>
      <c r="D158" s="2" t="s">
        <v>472</v>
      </c>
      <c r="E158" s="2" t="s">
        <v>717</v>
      </c>
      <c r="F158" s="63"/>
      <c r="G158" s="2" t="s">
        <v>125</v>
      </c>
      <c r="H158" s="2" t="s">
        <v>125</v>
      </c>
      <c r="I158" s="2" t="s">
        <v>125</v>
      </c>
      <c r="J158" s="2" t="s">
        <v>125</v>
      </c>
      <c r="K158" s="2" t="s">
        <v>125</v>
      </c>
      <c r="L158" s="2" t="s">
        <v>125</v>
      </c>
      <c r="M158" s="2" t="s">
        <v>125</v>
      </c>
      <c r="N158" s="2" t="s">
        <v>125</v>
      </c>
      <c r="O158" s="2" t="s">
        <v>359</v>
      </c>
      <c r="P158" s="2" t="s">
        <v>359</v>
      </c>
      <c r="Q158" s="2" t="s">
        <v>1189</v>
      </c>
      <c r="R158" s="77"/>
    </row>
    <row r="159" spans="1:18" ht="25.5" x14ac:dyDescent="0.25">
      <c r="A159" s="142"/>
      <c r="B159" s="142"/>
      <c r="C159" s="2" t="s">
        <v>718</v>
      </c>
      <c r="D159" s="2" t="s">
        <v>472</v>
      </c>
      <c r="E159" s="2" t="s">
        <v>719</v>
      </c>
      <c r="F159" s="63"/>
      <c r="G159" s="2" t="s">
        <v>125</v>
      </c>
      <c r="H159" s="2" t="s">
        <v>359</v>
      </c>
      <c r="I159" s="2" t="s">
        <v>125</v>
      </c>
      <c r="J159" s="2" t="s">
        <v>125</v>
      </c>
      <c r="K159" s="2" t="s">
        <v>125</v>
      </c>
      <c r="L159" s="2" t="s">
        <v>125</v>
      </c>
      <c r="M159" s="2" t="s">
        <v>125</v>
      </c>
      <c r="N159" s="2" t="s">
        <v>125</v>
      </c>
      <c r="O159" s="2" t="s">
        <v>125</v>
      </c>
      <c r="P159" s="2" t="s">
        <v>359</v>
      </c>
      <c r="Q159" s="2" t="s">
        <v>1189</v>
      </c>
      <c r="R159" s="77"/>
    </row>
    <row r="160" spans="1:18" ht="25.5" x14ac:dyDescent="0.25">
      <c r="A160" s="142"/>
      <c r="B160" s="142"/>
      <c r="C160" s="2" t="s">
        <v>566</v>
      </c>
      <c r="D160" s="2" t="s">
        <v>472</v>
      </c>
      <c r="E160" s="2" t="s">
        <v>720</v>
      </c>
      <c r="F160" s="63"/>
      <c r="G160" s="2" t="s">
        <v>125</v>
      </c>
      <c r="H160" s="2" t="s">
        <v>359</v>
      </c>
      <c r="I160" s="2" t="s">
        <v>125</v>
      </c>
      <c r="J160" s="2" t="s">
        <v>125</v>
      </c>
      <c r="K160" s="2" t="s">
        <v>125</v>
      </c>
      <c r="L160" s="2" t="s">
        <v>125</v>
      </c>
      <c r="M160" s="2" t="s">
        <v>125</v>
      </c>
      <c r="N160" s="2" t="s">
        <v>125</v>
      </c>
      <c r="O160" s="2" t="s">
        <v>359</v>
      </c>
      <c r="P160" s="2" t="s">
        <v>359</v>
      </c>
      <c r="Q160" s="2" t="s">
        <v>1189</v>
      </c>
      <c r="R160" s="77"/>
    </row>
    <row r="161" spans="1:18" x14ac:dyDescent="0.25">
      <c r="A161" s="142"/>
      <c r="B161" s="142"/>
      <c r="C161" s="2" t="s">
        <v>707</v>
      </c>
      <c r="D161" s="2" t="s">
        <v>472</v>
      </c>
      <c r="E161" s="2" t="s">
        <v>721</v>
      </c>
      <c r="F161" s="63"/>
      <c r="G161" s="2" t="s">
        <v>125</v>
      </c>
      <c r="H161" s="2" t="s">
        <v>125</v>
      </c>
      <c r="I161" s="2" t="s">
        <v>125</v>
      </c>
      <c r="J161" s="2" t="s">
        <v>125</v>
      </c>
      <c r="K161" s="2" t="s">
        <v>125</v>
      </c>
      <c r="L161" s="2" t="s">
        <v>125</v>
      </c>
      <c r="M161" s="2" t="s">
        <v>125</v>
      </c>
      <c r="N161" s="2" t="s">
        <v>125</v>
      </c>
      <c r="O161" s="2" t="s">
        <v>125</v>
      </c>
      <c r="P161" s="2" t="s">
        <v>359</v>
      </c>
      <c r="Q161" s="2" t="s">
        <v>1189</v>
      </c>
      <c r="R161" s="77"/>
    </row>
    <row r="162" spans="1:18" x14ac:dyDescent="0.25">
      <c r="A162" s="142"/>
      <c r="B162" s="142"/>
      <c r="C162" s="2" t="s">
        <v>722</v>
      </c>
      <c r="D162" s="2" t="s">
        <v>472</v>
      </c>
      <c r="E162" s="63"/>
      <c r="F162" s="63"/>
      <c r="G162" s="2" t="s">
        <v>359</v>
      </c>
      <c r="H162" s="2" t="s">
        <v>359</v>
      </c>
      <c r="I162" s="2" t="s">
        <v>359</v>
      </c>
      <c r="J162" s="2" t="s">
        <v>359</v>
      </c>
      <c r="K162" s="2" t="s">
        <v>359</v>
      </c>
      <c r="L162" s="2" t="s">
        <v>359</v>
      </c>
      <c r="M162" s="2" t="s">
        <v>359</v>
      </c>
      <c r="N162" s="2" t="s">
        <v>359</v>
      </c>
      <c r="O162" s="2" t="s">
        <v>359</v>
      </c>
      <c r="P162" s="2" t="s">
        <v>359</v>
      </c>
      <c r="Q162" s="2" t="s">
        <v>1189</v>
      </c>
      <c r="R162" s="77"/>
    </row>
    <row r="163" spans="1:18" x14ac:dyDescent="0.25">
      <c r="A163" s="142"/>
      <c r="B163" s="142"/>
      <c r="C163" s="2" t="s">
        <v>723</v>
      </c>
      <c r="D163" s="2" t="s">
        <v>472</v>
      </c>
      <c r="E163" s="2" t="s">
        <v>724</v>
      </c>
      <c r="F163" s="63"/>
      <c r="G163" s="2" t="s">
        <v>359</v>
      </c>
      <c r="H163" s="2" t="s">
        <v>125</v>
      </c>
      <c r="I163" s="2" t="s">
        <v>359</v>
      </c>
      <c r="J163" s="2" t="s">
        <v>125</v>
      </c>
      <c r="K163" s="2" t="s">
        <v>125</v>
      </c>
      <c r="L163" s="2" t="s">
        <v>125</v>
      </c>
      <c r="M163" s="2" t="s">
        <v>125</v>
      </c>
      <c r="N163" s="2" t="s">
        <v>125</v>
      </c>
      <c r="O163" s="2" t="s">
        <v>125</v>
      </c>
      <c r="P163" s="2" t="s">
        <v>125</v>
      </c>
      <c r="Q163" s="2" t="s">
        <v>1189</v>
      </c>
      <c r="R163" s="77"/>
    </row>
    <row r="164" spans="1:18" x14ac:dyDescent="0.25">
      <c r="A164" s="142"/>
      <c r="B164" s="142"/>
      <c r="C164" s="2" t="s">
        <v>669</v>
      </c>
      <c r="D164" s="2" t="s">
        <v>472</v>
      </c>
      <c r="E164" s="2" t="s">
        <v>725</v>
      </c>
      <c r="F164" s="63"/>
      <c r="G164" s="2" t="s">
        <v>125</v>
      </c>
      <c r="H164" s="2" t="s">
        <v>359</v>
      </c>
      <c r="I164" s="2" t="s">
        <v>125</v>
      </c>
      <c r="J164" s="2" t="s">
        <v>125</v>
      </c>
      <c r="K164" s="2" t="s">
        <v>125</v>
      </c>
      <c r="L164" s="2" t="s">
        <v>125</v>
      </c>
      <c r="M164" s="2" t="s">
        <v>125</v>
      </c>
      <c r="N164" s="2" t="s">
        <v>125</v>
      </c>
      <c r="O164" s="2" t="s">
        <v>359</v>
      </c>
      <c r="P164" s="2" t="s">
        <v>125</v>
      </c>
      <c r="Q164" s="2" t="s">
        <v>1189</v>
      </c>
      <c r="R164" s="77"/>
    </row>
    <row r="165" spans="1:18" ht="25.5" x14ac:dyDescent="0.25">
      <c r="A165" s="142"/>
      <c r="B165" s="143"/>
      <c r="C165" s="2" t="s">
        <v>726</v>
      </c>
      <c r="D165" s="2" t="s">
        <v>472</v>
      </c>
      <c r="E165" s="2" t="s">
        <v>727</v>
      </c>
      <c r="F165" s="63"/>
      <c r="G165" s="2" t="s">
        <v>125</v>
      </c>
      <c r="H165" s="2" t="s">
        <v>125</v>
      </c>
      <c r="I165" s="2" t="s">
        <v>125</v>
      </c>
      <c r="J165" s="2" t="s">
        <v>125</v>
      </c>
      <c r="K165" s="2" t="s">
        <v>125</v>
      </c>
      <c r="L165" s="2" t="s">
        <v>125</v>
      </c>
      <c r="M165" s="2" t="s">
        <v>125</v>
      </c>
      <c r="N165" s="2" t="s">
        <v>125</v>
      </c>
      <c r="O165" s="2" t="s">
        <v>359</v>
      </c>
      <c r="P165" s="2" t="s">
        <v>125</v>
      </c>
      <c r="Q165" s="2" t="s">
        <v>1189</v>
      </c>
      <c r="R165" s="77"/>
    </row>
    <row r="166" spans="1:18" ht="25.5" x14ac:dyDescent="0.25">
      <c r="A166" s="142"/>
      <c r="B166" s="141" t="s">
        <v>70</v>
      </c>
      <c r="C166" s="2" t="s">
        <v>728</v>
      </c>
      <c r="D166" s="2" t="s">
        <v>489</v>
      </c>
      <c r="E166" s="2" t="s">
        <v>729</v>
      </c>
      <c r="F166" s="63"/>
      <c r="G166" s="2" t="s">
        <v>125</v>
      </c>
      <c r="H166" s="2" t="s">
        <v>125</v>
      </c>
      <c r="I166" s="2" t="s">
        <v>125</v>
      </c>
      <c r="J166" s="2" t="s">
        <v>125</v>
      </c>
      <c r="K166" s="2" t="s">
        <v>125</v>
      </c>
      <c r="L166" s="2" t="s">
        <v>125</v>
      </c>
      <c r="M166" s="2" t="s">
        <v>125</v>
      </c>
      <c r="N166" s="2" t="s">
        <v>125</v>
      </c>
      <c r="O166" s="2" t="s">
        <v>125</v>
      </c>
      <c r="P166" s="2" t="s">
        <v>125</v>
      </c>
      <c r="Q166" s="2" t="s">
        <v>1189</v>
      </c>
      <c r="R166" s="77"/>
    </row>
    <row r="167" spans="1:18" x14ac:dyDescent="0.25">
      <c r="A167" s="142"/>
      <c r="B167" s="142"/>
      <c r="C167" s="2" t="s">
        <v>730</v>
      </c>
      <c r="D167" s="2" t="s">
        <v>472</v>
      </c>
      <c r="E167" s="63"/>
      <c r="F167" s="63"/>
      <c r="G167" s="2" t="s">
        <v>125</v>
      </c>
      <c r="H167" s="2" t="s">
        <v>359</v>
      </c>
      <c r="I167" s="2" t="s">
        <v>125</v>
      </c>
      <c r="J167" s="2" t="s">
        <v>125</v>
      </c>
      <c r="K167" s="2" t="s">
        <v>125</v>
      </c>
      <c r="L167" s="2" t="s">
        <v>125</v>
      </c>
      <c r="M167" s="2" t="s">
        <v>125</v>
      </c>
      <c r="N167" s="2" t="s">
        <v>125</v>
      </c>
      <c r="O167" s="2" t="s">
        <v>359</v>
      </c>
      <c r="P167" s="2" t="s">
        <v>125</v>
      </c>
      <c r="Q167" s="2" t="s">
        <v>1189</v>
      </c>
      <c r="R167" s="77"/>
    </row>
    <row r="168" spans="1:18" x14ac:dyDescent="0.25">
      <c r="A168" s="142"/>
      <c r="B168" s="142"/>
      <c r="C168" s="2" t="s">
        <v>722</v>
      </c>
      <c r="D168" s="2" t="s">
        <v>472</v>
      </c>
      <c r="E168" s="63"/>
      <c r="F168" s="63"/>
      <c r="G168" s="2" t="s">
        <v>359</v>
      </c>
      <c r="H168" s="2" t="s">
        <v>359</v>
      </c>
      <c r="I168" s="2" t="s">
        <v>125</v>
      </c>
      <c r="J168" s="2" t="s">
        <v>359</v>
      </c>
      <c r="K168" s="2" t="s">
        <v>359</v>
      </c>
      <c r="L168" s="2" t="s">
        <v>359</v>
      </c>
      <c r="M168" s="2" t="s">
        <v>359</v>
      </c>
      <c r="N168" s="2" t="s">
        <v>125</v>
      </c>
      <c r="O168" s="2" t="s">
        <v>359</v>
      </c>
      <c r="P168" s="2" t="s">
        <v>125</v>
      </c>
      <c r="Q168" s="2" t="s">
        <v>1189</v>
      </c>
      <c r="R168" s="77"/>
    </row>
    <row r="169" spans="1:18" x14ac:dyDescent="0.25">
      <c r="A169" s="142"/>
      <c r="B169" s="142"/>
      <c r="C169" s="2" t="s">
        <v>669</v>
      </c>
      <c r="D169" s="2" t="s">
        <v>472</v>
      </c>
      <c r="E169" s="2" t="s">
        <v>725</v>
      </c>
      <c r="F169" s="63"/>
      <c r="G169" s="2" t="s">
        <v>125</v>
      </c>
      <c r="H169" s="2" t="s">
        <v>359</v>
      </c>
      <c r="I169" s="2" t="s">
        <v>125</v>
      </c>
      <c r="J169" s="2" t="s">
        <v>125</v>
      </c>
      <c r="K169" s="2" t="s">
        <v>125</v>
      </c>
      <c r="L169" s="2" t="s">
        <v>125</v>
      </c>
      <c r="M169" s="2" t="s">
        <v>125</v>
      </c>
      <c r="N169" s="2" t="s">
        <v>125</v>
      </c>
      <c r="O169" s="2" t="s">
        <v>359</v>
      </c>
      <c r="P169" s="2" t="s">
        <v>125</v>
      </c>
      <c r="Q169" s="2" t="s">
        <v>1189</v>
      </c>
      <c r="R169" s="77"/>
    </row>
    <row r="170" spans="1:18" ht="25.5" x14ac:dyDescent="0.25">
      <c r="A170" s="142"/>
      <c r="B170" s="143"/>
      <c r="C170" s="2" t="s">
        <v>731</v>
      </c>
      <c r="D170" s="2" t="s">
        <v>489</v>
      </c>
      <c r="E170" s="2" t="s">
        <v>732</v>
      </c>
      <c r="F170" s="63"/>
      <c r="G170" s="2" t="s">
        <v>125</v>
      </c>
      <c r="H170" s="2" t="s">
        <v>359</v>
      </c>
      <c r="I170" s="2" t="s">
        <v>125</v>
      </c>
      <c r="J170" s="2" t="s">
        <v>125</v>
      </c>
      <c r="K170" s="2" t="s">
        <v>125</v>
      </c>
      <c r="L170" s="2" t="s">
        <v>125</v>
      </c>
      <c r="M170" s="2" t="s">
        <v>125</v>
      </c>
      <c r="N170" s="2" t="s">
        <v>125</v>
      </c>
      <c r="O170" s="2" t="s">
        <v>359</v>
      </c>
      <c r="P170" s="2" t="s">
        <v>125</v>
      </c>
      <c r="Q170" s="2" t="s">
        <v>1189</v>
      </c>
      <c r="R170" s="77"/>
    </row>
    <row r="171" spans="1:18" x14ac:dyDescent="0.25">
      <c r="A171" s="142"/>
      <c r="B171" s="141" t="s">
        <v>71</v>
      </c>
      <c r="C171" s="2" t="s">
        <v>733</v>
      </c>
      <c r="D171" s="2" t="s">
        <v>489</v>
      </c>
      <c r="E171" s="2" t="s">
        <v>734</v>
      </c>
      <c r="F171" s="63"/>
      <c r="G171" s="2" t="s">
        <v>359</v>
      </c>
      <c r="H171" s="2" t="s">
        <v>125</v>
      </c>
      <c r="I171" s="2" t="s">
        <v>359</v>
      </c>
      <c r="J171" s="2" t="s">
        <v>125</v>
      </c>
      <c r="K171" s="2" t="s">
        <v>125</v>
      </c>
      <c r="L171" s="2" t="s">
        <v>125</v>
      </c>
      <c r="M171" s="2" t="s">
        <v>125</v>
      </c>
      <c r="N171" s="2" t="s">
        <v>125</v>
      </c>
      <c r="O171" s="2" t="s">
        <v>125</v>
      </c>
      <c r="P171" s="2" t="s">
        <v>125</v>
      </c>
      <c r="Q171" s="2" t="s">
        <v>1189</v>
      </c>
      <c r="R171" s="77"/>
    </row>
    <row r="172" spans="1:18" x14ac:dyDescent="0.25">
      <c r="A172" s="143"/>
      <c r="B172" s="143"/>
      <c r="C172" s="2" t="s">
        <v>735</v>
      </c>
      <c r="D172" s="2" t="s">
        <v>489</v>
      </c>
      <c r="E172" s="2" t="s">
        <v>736</v>
      </c>
      <c r="F172" s="2" t="s">
        <v>737</v>
      </c>
      <c r="G172" s="2" t="s">
        <v>359</v>
      </c>
      <c r="H172" s="2" t="s">
        <v>359</v>
      </c>
      <c r="I172" s="2" t="s">
        <v>359</v>
      </c>
      <c r="J172" s="2" t="s">
        <v>359</v>
      </c>
      <c r="K172" s="2" t="s">
        <v>359</v>
      </c>
      <c r="L172" s="2" t="s">
        <v>359</v>
      </c>
      <c r="M172" s="2" t="s">
        <v>359</v>
      </c>
      <c r="N172" s="2" t="s">
        <v>359</v>
      </c>
      <c r="O172" s="2" t="s">
        <v>359</v>
      </c>
      <c r="P172" s="2" t="s">
        <v>359</v>
      </c>
      <c r="Q172" s="2" t="s">
        <v>1189</v>
      </c>
      <c r="R172" s="77"/>
    </row>
    <row r="173" spans="1:18" ht="51" x14ac:dyDescent="0.25">
      <c r="A173" s="141" t="s">
        <v>72</v>
      </c>
      <c r="B173" s="141" t="s">
        <v>73</v>
      </c>
      <c r="C173" s="2" t="s">
        <v>738</v>
      </c>
      <c r="D173" s="2" t="s">
        <v>489</v>
      </c>
      <c r="E173" s="2" t="s">
        <v>739</v>
      </c>
      <c r="F173" s="63"/>
      <c r="G173" s="2" t="s">
        <v>125</v>
      </c>
      <c r="H173" s="2" t="s">
        <v>359</v>
      </c>
      <c r="I173" s="2" t="s">
        <v>125</v>
      </c>
      <c r="J173" s="2" t="s">
        <v>125</v>
      </c>
      <c r="K173" s="2" t="s">
        <v>125</v>
      </c>
      <c r="L173" s="2" t="s">
        <v>125</v>
      </c>
      <c r="M173" s="2" t="s">
        <v>125</v>
      </c>
      <c r="N173" s="2" t="s">
        <v>125</v>
      </c>
      <c r="O173" s="2" t="s">
        <v>359</v>
      </c>
      <c r="P173" s="2" t="s">
        <v>125</v>
      </c>
      <c r="Q173" s="2" t="s">
        <v>1189</v>
      </c>
      <c r="R173" s="77"/>
    </row>
    <row r="174" spans="1:18" ht="38.25" x14ac:dyDescent="0.25">
      <c r="A174" s="142"/>
      <c r="B174" s="142"/>
      <c r="C174" s="2" t="s">
        <v>740</v>
      </c>
      <c r="D174" s="2" t="s">
        <v>489</v>
      </c>
      <c r="E174" s="2" t="s">
        <v>739</v>
      </c>
      <c r="F174" s="63"/>
      <c r="G174" s="2" t="s">
        <v>125</v>
      </c>
      <c r="H174" s="2" t="s">
        <v>359</v>
      </c>
      <c r="I174" s="2" t="s">
        <v>125</v>
      </c>
      <c r="J174" s="2" t="s">
        <v>125</v>
      </c>
      <c r="K174" s="2" t="s">
        <v>125</v>
      </c>
      <c r="L174" s="2" t="s">
        <v>125</v>
      </c>
      <c r="M174" s="2" t="s">
        <v>125</v>
      </c>
      <c r="N174" s="2" t="s">
        <v>125</v>
      </c>
      <c r="O174" s="2" t="s">
        <v>359</v>
      </c>
      <c r="P174" s="2" t="s">
        <v>125</v>
      </c>
      <c r="Q174" s="2" t="s">
        <v>1189</v>
      </c>
      <c r="R174" s="77"/>
    </row>
    <row r="175" spans="1:18" x14ac:dyDescent="0.25">
      <c r="A175" s="142"/>
      <c r="B175" s="142"/>
      <c r="C175" s="2" t="s">
        <v>741</v>
      </c>
      <c r="D175" s="2" t="s">
        <v>489</v>
      </c>
      <c r="E175" s="2" t="s">
        <v>742</v>
      </c>
      <c r="F175" s="2" t="s">
        <v>545</v>
      </c>
      <c r="G175" s="2" t="s">
        <v>359</v>
      </c>
      <c r="H175" s="2" t="s">
        <v>359</v>
      </c>
      <c r="I175" s="2" t="s">
        <v>359</v>
      </c>
      <c r="J175" s="2" t="s">
        <v>359</v>
      </c>
      <c r="K175" s="2" t="s">
        <v>359</v>
      </c>
      <c r="L175" s="2" t="s">
        <v>359</v>
      </c>
      <c r="M175" s="2" t="s">
        <v>359</v>
      </c>
      <c r="N175" s="2" t="s">
        <v>359</v>
      </c>
      <c r="O175" s="2" t="s">
        <v>359</v>
      </c>
      <c r="P175" s="2" t="s">
        <v>359</v>
      </c>
      <c r="Q175" s="2" t="s">
        <v>1189</v>
      </c>
      <c r="R175" s="77"/>
    </row>
    <row r="176" spans="1:18" ht="63.75" x14ac:dyDescent="0.25">
      <c r="A176" s="142"/>
      <c r="B176" s="143"/>
      <c r="C176" s="2" t="s">
        <v>743</v>
      </c>
      <c r="D176" s="2" t="s">
        <v>489</v>
      </c>
      <c r="E176" s="2" t="s">
        <v>744</v>
      </c>
      <c r="F176" s="63"/>
      <c r="G176" s="2" t="s">
        <v>125</v>
      </c>
      <c r="H176" s="2" t="s">
        <v>359</v>
      </c>
      <c r="I176" s="2" t="s">
        <v>125</v>
      </c>
      <c r="J176" s="2" t="s">
        <v>125</v>
      </c>
      <c r="K176" s="2" t="s">
        <v>125</v>
      </c>
      <c r="L176" s="2" t="s">
        <v>125</v>
      </c>
      <c r="M176" s="2" t="s">
        <v>125</v>
      </c>
      <c r="N176" s="2" t="s">
        <v>125</v>
      </c>
      <c r="O176" s="2" t="s">
        <v>359</v>
      </c>
      <c r="P176" s="2" t="s">
        <v>125</v>
      </c>
      <c r="Q176" s="2" t="s">
        <v>1189</v>
      </c>
      <c r="R176" s="77"/>
    </row>
    <row r="177" spans="1:18" x14ac:dyDescent="0.25">
      <c r="A177" s="142"/>
      <c r="B177" s="2" t="s">
        <v>74</v>
      </c>
      <c r="C177" s="2" t="s">
        <v>745</v>
      </c>
      <c r="D177" s="2" t="s">
        <v>472</v>
      </c>
      <c r="E177" s="63"/>
      <c r="F177" s="63"/>
      <c r="G177" s="2" t="s">
        <v>359</v>
      </c>
      <c r="H177" s="2" t="s">
        <v>125</v>
      </c>
      <c r="I177" s="2" t="s">
        <v>125</v>
      </c>
      <c r="J177" s="2" t="s">
        <v>359</v>
      </c>
      <c r="K177" s="2" t="s">
        <v>359</v>
      </c>
      <c r="L177" s="2" t="s">
        <v>359</v>
      </c>
      <c r="M177" s="2" t="s">
        <v>359</v>
      </c>
      <c r="N177" s="2" t="s">
        <v>359</v>
      </c>
      <c r="O177" s="2" t="s">
        <v>125</v>
      </c>
      <c r="P177" s="2" t="s">
        <v>125</v>
      </c>
      <c r="Q177" s="2" t="s">
        <v>1189</v>
      </c>
      <c r="R177" s="77"/>
    </row>
    <row r="178" spans="1:18" x14ac:dyDescent="0.25">
      <c r="A178" s="142"/>
      <c r="B178" s="141" t="s">
        <v>75</v>
      </c>
      <c r="C178" s="2" t="s">
        <v>746</v>
      </c>
      <c r="D178" s="2" t="s">
        <v>472</v>
      </c>
      <c r="E178" s="63"/>
      <c r="F178" s="63"/>
      <c r="G178" s="2" t="s">
        <v>125</v>
      </c>
      <c r="H178" s="2" t="s">
        <v>125</v>
      </c>
      <c r="I178" s="2" t="s">
        <v>125</v>
      </c>
      <c r="J178" s="2" t="s">
        <v>125</v>
      </c>
      <c r="K178" s="2" t="s">
        <v>125</v>
      </c>
      <c r="L178" s="2" t="s">
        <v>125</v>
      </c>
      <c r="M178" s="2" t="s">
        <v>125</v>
      </c>
      <c r="N178" s="2" t="s">
        <v>125</v>
      </c>
      <c r="O178" s="2" t="s">
        <v>359</v>
      </c>
      <c r="P178" s="2" t="s">
        <v>125</v>
      </c>
      <c r="Q178" s="2" t="s">
        <v>1189</v>
      </c>
      <c r="R178" s="77"/>
    </row>
    <row r="179" spans="1:18" x14ac:dyDescent="0.25">
      <c r="A179" s="142"/>
      <c r="B179" s="142"/>
      <c r="C179" s="2" t="s">
        <v>327</v>
      </c>
      <c r="D179" s="2" t="s">
        <v>489</v>
      </c>
      <c r="E179" s="2" t="s">
        <v>747</v>
      </c>
      <c r="F179" s="2" t="s">
        <v>748</v>
      </c>
      <c r="G179" s="2" t="s">
        <v>359</v>
      </c>
      <c r="H179" s="2" t="s">
        <v>125</v>
      </c>
      <c r="I179" s="2" t="s">
        <v>359</v>
      </c>
      <c r="J179" s="2" t="s">
        <v>359</v>
      </c>
      <c r="K179" s="2" t="s">
        <v>359</v>
      </c>
      <c r="L179" s="2" t="s">
        <v>359</v>
      </c>
      <c r="M179" s="2" t="s">
        <v>359</v>
      </c>
      <c r="N179" s="2" t="s">
        <v>359</v>
      </c>
      <c r="O179" s="2" t="s">
        <v>125</v>
      </c>
      <c r="P179" s="2" t="s">
        <v>125</v>
      </c>
      <c r="Q179" s="2" t="s">
        <v>1189</v>
      </c>
      <c r="R179" s="77"/>
    </row>
    <row r="180" spans="1:18" ht="25.5" x14ac:dyDescent="0.25">
      <c r="A180" s="142"/>
      <c r="B180" s="142"/>
      <c r="C180" s="2" t="s">
        <v>749</v>
      </c>
      <c r="D180" s="2" t="s">
        <v>472</v>
      </c>
      <c r="E180" s="63"/>
      <c r="F180" s="63"/>
      <c r="G180" s="2" t="s">
        <v>125</v>
      </c>
      <c r="H180" s="2" t="s">
        <v>359</v>
      </c>
      <c r="I180" s="2" t="s">
        <v>359</v>
      </c>
      <c r="J180" s="2" t="s">
        <v>359</v>
      </c>
      <c r="K180" s="2" t="s">
        <v>359</v>
      </c>
      <c r="L180" s="2" t="s">
        <v>359</v>
      </c>
      <c r="M180" s="2" t="s">
        <v>125</v>
      </c>
      <c r="N180" s="2" t="s">
        <v>125</v>
      </c>
      <c r="O180" s="2" t="s">
        <v>125</v>
      </c>
      <c r="P180" s="2" t="s">
        <v>125</v>
      </c>
      <c r="Q180" s="2" t="s">
        <v>1189</v>
      </c>
      <c r="R180" s="77"/>
    </row>
    <row r="181" spans="1:18" ht="25.5" x14ac:dyDescent="0.25">
      <c r="A181" s="142"/>
      <c r="B181" s="142"/>
      <c r="C181" s="2" t="s">
        <v>750</v>
      </c>
      <c r="D181" s="2" t="s">
        <v>489</v>
      </c>
      <c r="E181" s="2" t="s">
        <v>751</v>
      </c>
      <c r="F181" s="63"/>
      <c r="G181" s="2" t="s">
        <v>125</v>
      </c>
      <c r="H181" s="2" t="s">
        <v>125</v>
      </c>
      <c r="I181" s="2" t="s">
        <v>125</v>
      </c>
      <c r="J181" s="2" t="s">
        <v>125</v>
      </c>
      <c r="K181" s="2" t="s">
        <v>125</v>
      </c>
      <c r="L181" s="2" t="s">
        <v>125</v>
      </c>
      <c r="M181" s="2" t="s">
        <v>125</v>
      </c>
      <c r="N181" s="2" t="s">
        <v>125</v>
      </c>
      <c r="O181" s="2" t="s">
        <v>359</v>
      </c>
      <c r="P181" s="2" t="s">
        <v>125</v>
      </c>
      <c r="Q181" s="2" t="s">
        <v>1189</v>
      </c>
      <c r="R181" s="77"/>
    </row>
    <row r="182" spans="1:18" x14ac:dyDescent="0.25">
      <c r="A182" s="142"/>
      <c r="B182" s="142"/>
      <c r="C182" s="2" t="s">
        <v>678</v>
      </c>
      <c r="D182" s="2" t="s">
        <v>489</v>
      </c>
      <c r="E182" s="2" t="s">
        <v>747</v>
      </c>
      <c r="F182" s="63"/>
      <c r="G182" s="2" t="s">
        <v>125</v>
      </c>
      <c r="H182" s="2" t="s">
        <v>125</v>
      </c>
      <c r="I182" s="2" t="s">
        <v>125</v>
      </c>
      <c r="J182" s="2" t="s">
        <v>359</v>
      </c>
      <c r="K182" s="2" t="s">
        <v>359</v>
      </c>
      <c r="L182" s="2" t="s">
        <v>359</v>
      </c>
      <c r="M182" s="2" t="s">
        <v>125</v>
      </c>
      <c r="N182" s="2" t="s">
        <v>125</v>
      </c>
      <c r="O182" s="2" t="s">
        <v>125</v>
      </c>
      <c r="P182" s="2" t="s">
        <v>125</v>
      </c>
      <c r="Q182" s="2" t="s">
        <v>1189</v>
      </c>
      <c r="R182" s="77"/>
    </row>
    <row r="183" spans="1:18" ht="25.5" x14ac:dyDescent="0.25">
      <c r="A183" s="142"/>
      <c r="B183" s="142"/>
      <c r="C183" s="2" t="s">
        <v>584</v>
      </c>
      <c r="D183" s="2" t="s">
        <v>489</v>
      </c>
      <c r="E183" s="2" t="s">
        <v>752</v>
      </c>
      <c r="F183" s="63"/>
      <c r="G183" s="2" t="s">
        <v>125</v>
      </c>
      <c r="H183" s="2" t="s">
        <v>125</v>
      </c>
      <c r="I183" s="2" t="s">
        <v>125</v>
      </c>
      <c r="J183" s="2" t="s">
        <v>359</v>
      </c>
      <c r="K183" s="2" t="s">
        <v>359</v>
      </c>
      <c r="L183" s="2" t="s">
        <v>359</v>
      </c>
      <c r="M183" s="2" t="s">
        <v>125</v>
      </c>
      <c r="N183" s="2" t="s">
        <v>125</v>
      </c>
      <c r="O183" s="2" t="s">
        <v>125</v>
      </c>
      <c r="P183" s="2" t="s">
        <v>125</v>
      </c>
      <c r="Q183" s="2" t="s">
        <v>1189</v>
      </c>
      <c r="R183" s="77"/>
    </row>
    <row r="184" spans="1:18" x14ac:dyDescent="0.25">
      <c r="A184" s="142"/>
      <c r="B184" s="143"/>
      <c r="C184" s="2" t="s">
        <v>592</v>
      </c>
      <c r="D184" s="2" t="s">
        <v>489</v>
      </c>
      <c r="E184" s="2" t="s">
        <v>753</v>
      </c>
      <c r="F184" s="63"/>
      <c r="G184" s="2" t="s">
        <v>125</v>
      </c>
      <c r="H184" s="2" t="s">
        <v>125</v>
      </c>
      <c r="I184" s="2" t="s">
        <v>125</v>
      </c>
      <c r="J184" s="2" t="s">
        <v>359</v>
      </c>
      <c r="K184" s="2" t="s">
        <v>359</v>
      </c>
      <c r="L184" s="2" t="s">
        <v>359</v>
      </c>
      <c r="M184" s="2" t="s">
        <v>125</v>
      </c>
      <c r="N184" s="2" t="s">
        <v>125</v>
      </c>
      <c r="O184" s="2" t="s">
        <v>125</v>
      </c>
      <c r="P184" s="2" t="s">
        <v>125</v>
      </c>
      <c r="Q184" s="2" t="s">
        <v>1189</v>
      </c>
      <c r="R184" s="77"/>
    </row>
    <row r="185" spans="1:18" x14ac:dyDescent="0.25">
      <c r="A185" s="142"/>
      <c r="B185" s="2" t="s">
        <v>76</v>
      </c>
      <c r="C185" s="2" t="s">
        <v>328</v>
      </c>
      <c r="D185" s="2" t="s">
        <v>489</v>
      </c>
      <c r="E185" s="2" t="s">
        <v>754</v>
      </c>
      <c r="F185" s="2" t="s">
        <v>755</v>
      </c>
      <c r="G185" s="2" t="s">
        <v>359</v>
      </c>
      <c r="H185" s="2" t="s">
        <v>359</v>
      </c>
      <c r="I185" s="2" t="s">
        <v>359</v>
      </c>
      <c r="J185" s="2" t="s">
        <v>359</v>
      </c>
      <c r="K185" s="2" t="s">
        <v>359</v>
      </c>
      <c r="L185" s="2" t="s">
        <v>359</v>
      </c>
      <c r="M185" s="2" t="s">
        <v>359</v>
      </c>
      <c r="N185" s="2" t="s">
        <v>359</v>
      </c>
      <c r="O185" s="2" t="s">
        <v>359</v>
      </c>
      <c r="P185" s="2" t="s">
        <v>359</v>
      </c>
      <c r="Q185" s="2" t="s">
        <v>1189</v>
      </c>
      <c r="R185" s="77"/>
    </row>
    <row r="186" spans="1:18" x14ac:dyDescent="0.25">
      <c r="A186" s="142"/>
      <c r="B186" s="2" t="s">
        <v>77</v>
      </c>
      <c r="C186" s="2" t="s">
        <v>756</v>
      </c>
      <c r="D186" s="2" t="s">
        <v>489</v>
      </c>
      <c r="E186" s="2" t="s">
        <v>757</v>
      </c>
      <c r="F186" s="2" t="s">
        <v>758</v>
      </c>
      <c r="G186" s="2" t="s">
        <v>359</v>
      </c>
      <c r="H186" s="2" t="s">
        <v>125</v>
      </c>
      <c r="I186" s="2" t="s">
        <v>125</v>
      </c>
      <c r="J186" s="2" t="s">
        <v>125</v>
      </c>
      <c r="K186" s="2" t="s">
        <v>125</v>
      </c>
      <c r="L186" s="2" t="s">
        <v>125</v>
      </c>
      <c r="M186" s="2" t="s">
        <v>359</v>
      </c>
      <c r="N186" s="2" t="s">
        <v>125</v>
      </c>
      <c r="O186" s="2" t="s">
        <v>125</v>
      </c>
      <c r="P186" s="2" t="s">
        <v>125</v>
      </c>
      <c r="Q186" s="2" t="s">
        <v>1189</v>
      </c>
      <c r="R186" s="77"/>
    </row>
    <row r="187" spans="1:18" x14ac:dyDescent="0.25">
      <c r="A187" s="142"/>
      <c r="B187" s="141" t="s">
        <v>78</v>
      </c>
      <c r="C187" s="2" t="s">
        <v>331</v>
      </c>
      <c r="D187" s="2" t="s">
        <v>472</v>
      </c>
      <c r="E187" s="2" t="s">
        <v>759</v>
      </c>
      <c r="F187" s="2" t="s">
        <v>760</v>
      </c>
      <c r="G187" s="2" t="s">
        <v>125</v>
      </c>
      <c r="H187" s="2" t="s">
        <v>125</v>
      </c>
      <c r="I187" s="2" t="s">
        <v>125</v>
      </c>
      <c r="J187" s="2" t="s">
        <v>359</v>
      </c>
      <c r="K187" s="2" t="s">
        <v>359</v>
      </c>
      <c r="L187" s="2" t="s">
        <v>359</v>
      </c>
      <c r="M187" s="2" t="s">
        <v>125</v>
      </c>
      <c r="N187" s="2" t="s">
        <v>125</v>
      </c>
      <c r="O187" s="2" t="s">
        <v>125</v>
      </c>
      <c r="P187" s="2" t="s">
        <v>125</v>
      </c>
      <c r="Q187" s="2" t="s">
        <v>1189</v>
      </c>
      <c r="R187" s="77"/>
    </row>
    <row r="188" spans="1:18" x14ac:dyDescent="0.25">
      <c r="A188" s="143"/>
      <c r="B188" s="143"/>
      <c r="C188" s="2" t="s">
        <v>331</v>
      </c>
      <c r="D188" s="2" t="s">
        <v>489</v>
      </c>
      <c r="E188" s="2" t="s">
        <v>761</v>
      </c>
      <c r="F188" s="2" t="s">
        <v>762</v>
      </c>
      <c r="G188" s="2" t="s">
        <v>359</v>
      </c>
      <c r="H188" s="2" t="s">
        <v>125</v>
      </c>
      <c r="I188" s="2" t="s">
        <v>359</v>
      </c>
      <c r="J188" s="2" t="s">
        <v>125</v>
      </c>
      <c r="K188" s="2" t="s">
        <v>125</v>
      </c>
      <c r="L188" s="2" t="s">
        <v>125</v>
      </c>
      <c r="M188" s="2" t="s">
        <v>359</v>
      </c>
      <c r="N188" s="2" t="s">
        <v>125</v>
      </c>
      <c r="O188" s="2" t="s">
        <v>125</v>
      </c>
      <c r="P188" s="2" t="s">
        <v>125</v>
      </c>
      <c r="Q188" s="2" t="s">
        <v>1189</v>
      </c>
      <c r="R188" s="77"/>
    </row>
    <row r="189" spans="1:18" x14ac:dyDescent="0.25">
      <c r="A189" s="141" t="s">
        <v>79</v>
      </c>
      <c r="B189" s="141" t="s">
        <v>80</v>
      </c>
      <c r="C189" s="2" t="s">
        <v>763</v>
      </c>
      <c r="D189" s="2" t="s">
        <v>489</v>
      </c>
      <c r="E189" s="2" t="s">
        <v>764</v>
      </c>
      <c r="F189" s="2" t="s">
        <v>551</v>
      </c>
      <c r="G189" s="2" t="s">
        <v>125</v>
      </c>
      <c r="H189" s="2" t="s">
        <v>125</v>
      </c>
      <c r="I189" s="2" t="s">
        <v>125</v>
      </c>
      <c r="J189" s="2" t="s">
        <v>125</v>
      </c>
      <c r="K189" s="2" t="s">
        <v>125</v>
      </c>
      <c r="L189" s="2" t="s">
        <v>125</v>
      </c>
      <c r="M189" s="2" t="s">
        <v>125</v>
      </c>
      <c r="N189" s="2" t="s">
        <v>125</v>
      </c>
      <c r="O189" s="2" t="s">
        <v>359</v>
      </c>
      <c r="P189" s="2" t="s">
        <v>125</v>
      </c>
      <c r="Q189" s="2" t="s">
        <v>1189</v>
      </c>
      <c r="R189" s="77"/>
    </row>
    <row r="190" spans="1:18" ht="25.5" x14ac:dyDescent="0.25">
      <c r="A190" s="142"/>
      <c r="B190" s="142"/>
      <c r="C190" s="2" t="s">
        <v>566</v>
      </c>
      <c r="D190" s="2" t="s">
        <v>489</v>
      </c>
      <c r="E190" s="2" t="s">
        <v>639</v>
      </c>
      <c r="F190" s="2" t="s">
        <v>551</v>
      </c>
      <c r="G190" s="2" t="s">
        <v>125</v>
      </c>
      <c r="H190" s="2" t="s">
        <v>125</v>
      </c>
      <c r="I190" s="2" t="s">
        <v>125</v>
      </c>
      <c r="J190" s="2" t="s">
        <v>125</v>
      </c>
      <c r="K190" s="2" t="s">
        <v>125</v>
      </c>
      <c r="L190" s="2" t="s">
        <v>125</v>
      </c>
      <c r="M190" s="2" t="s">
        <v>125</v>
      </c>
      <c r="N190" s="2" t="s">
        <v>125</v>
      </c>
      <c r="O190" s="2" t="s">
        <v>359</v>
      </c>
      <c r="P190" s="2" t="s">
        <v>125</v>
      </c>
      <c r="Q190" s="2" t="s">
        <v>1189</v>
      </c>
      <c r="R190" s="77"/>
    </row>
    <row r="191" spans="1:18" x14ac:dyDescent="0.25">
      <c r="A191" s="142"/>
      <c r="B191" s="142"/>
      <c r="C191" s="2" t="s">
        <v>765</v>
      </c>
      <c r="D191" s="2" t="s">
        <v>489</v>
      </c>
      <c r="E191" s="2" t="s">
        <v>766</v>
      </c>
      <c r="F191" s="2" t="s">
        <v>551</v>
      </c>
      <c r="G191" s="2" t="s">
        <v>359</v>
      </c>
      <c r="H191" s="2" t="s">
        <v>125</v>
      </c>
      <c r="I191" s="2" t="s">
        <v>359</v>
      </c>
      <c r="J191" s="2" t="s">
        <v>125</v>
      </c>
      <c r="K191" s="2" t="s">
        <v>125</v>
      </c>
      <c r="L191" s="2" t="s">
        <v>125</v>
      </c>
      <c r="M191" s="2" t="s">
        <v>359</v>
      </c>
      <c r="N191" s="2" t="s">
        <v>125</v>
      </c>
      <c r="O191" s="2" t="s">
        <v>125</v>
      </c>
      <c r="P191" s="2" t="s">
        <v>125</v>
      </c>
      <c r="Q191" s="2" t="s">
        <v>1189</v>
      </c>
      <c r="R191" s="77"/>
    </row>
    <row r="192" spans="1:18" x14ac:dyDescent="0.25">
      <c r="A192" s="142"/>
      <c r="B192" s="142"/>
      <c r="C192" s="2" t="s">
        <v>767</v>
      </c>
      <c r="D192" s="2" t="s">
        <v>489</v>
      </c>
      <c r="E192" s="2" t="s">
        <v>768</v>
      </c>
      <c r="F192" s="2" t="s">
        <v>551</v>
      </c>
      <c r="G192" s="2" t="s">
        <v>125</v>
      </c>
      <c r="H192" s="2" t="s">
        <v>125</v>
      </c>
      <c r="I192" s="2" t="s">
        <v>125</v>
      </c>
      <c r="J192" s="2" t="s">
        <v>359</v>
      </c>
      <c r="K192" s="2" t="s">
        <v>359</v>
      </c>
      <c r="L192" s="2" t="s">
        <v>359</v>
      </c>
      <c r="M192" s="2" t="s">
        <v>125</v>
      </c>
      <c r="N192" s="2" t="s">
        <v>125</v>
      </c>
      <c r="O192" s="2" t="s">
        <v>125</v>
      </c>
      <c r="P192" s="2" t="s">
        <v>125</v>
      </c>
      <c r="Q192" s="2" t="s">
        <v>1189</v>
      </c>
      <c r="R192" s="77"/>
    </row>
    <row r="193" spans="1:18" x14ac:dyDescent="0.25">
      <c r="A193" s="142"/>
      <c r="B193" s="142"/>
      <c r="C193" s="2" t="s">
        <v>769</v>
      </c>
      <c r="D193" s="2" t="s">
        <v>489</v>
      </c>
      <c r="E193" s="2" t="s">
        <v>770</v>
      </c>
      <c r="F193" s="2" t="s">
        <v>551</v>
      </c>
      <c r="G193" s="2" t="s">
        <v>125</v>
      </c>
      <c r="H193" s="2" t="s">
        <v>125</v>
      </c>
      <c r="I193" s="2" t="s">
        <v>125</v>
      </c>
      <c r="J193" s="2" t="s">
        <v>359</v>
      </c>
      <c r="K193" s="2" t="s">
        <v>359</v>
      </c>
      <c r="L193" s="2" t="s">
        <v>359</v>
      </c>
      <c r="M193" s="2" t="s">
        <v>125</v>
      </c>
      <c r="N193" s="2" t="s">
        <v>125</v>
      </c>
      <c r="O193" s="2" t="s">
        <v>125</v>
      </c>
      <c r="P193" s="2" t="s">
        <v>125</v>
      </c>
      <c r="Q193" s="2" t="s">
        <v>1189</v>
      </c>
      <c r="R193" s="77"/>
    </row>
    <row r="194" spans="1:18" ht="25.5" x14ac:dyDescent="0.25">
      <c r="A194" s="142"/>
      <c r="B194" s="143"/>
      <c r="C194" s="2" t="s">
        <v>771</v>
      </c>
      <c r="D194" s="2" t="s">
        <v>489</v>
      </c>
      <c r="E194" s="2" t="s">
        <v>772</v>
      </c>
      <c r="F194" s="2" t="s">
        <v>551</v>
      </c>
      <c r="G194" s="2" t="s">
        <v>125</v>
      </c>
      <c r="H194" s="2" t="s">
        <v>125</v>
      </c>
      <c r="I194" s="2" t="s">
        <v>125</v>
      </c>
      <c r="J194" s="2" t="s">
        <v>359</v>
      </c>
      <c r="K194" s="2" t="s">
        <v>359</v>
      </c>
      <c r="L194" s="2" t="s">
        <v>359</v>
      </c>
      <c r="M194" s="2" t="s">
        <v>125</v>
      </c>
      <c r="N194" s="2" t="s">
        <v>125</v>
      </c>
      <c r="O194" s="2" t="s">
        <v>125</v>
      </c>
      <c r="P194" s="2" t="s">
        <v>125</v>
      </c>
      <c r="Q194" s="2" t="s">
        <v>1189</v>
      </c>
      <c r="R194" s="77"/>
    </row>
    <row r="195" spans="1:18" ht="25.5" x14ac:dyDescent="0.25">
      <c r="A195" s="142"/>
      <c r="B195" s="2" t="s">
        <v>81</v>
      </c>
      <c r="C195" s="2" t="s">
        <v>252</v>
      </c>
      <c r="D195" s="2" t="s">
        <v>489</v>
      </c>
      <c r="E195" s="2" t="s">
        <v>773</v>
      </c>
      <c r="F195" s="2" t="s">
        <v>774</v>
      </c>
      <c r="G195" s="2" t="s">
        <v>359</v>
      </c>
      <c r="H195" s="2" t="s">
        <v>359</v>
      </c>
      <c r="I195" s="2" t="s">
        <v>359</v>
      </c>
      <c r="J195" s="2" t="s">
        <v>125</v>
      </c>
      <c r="K195" s="2" t="s">
        <v>125</v>
      </c>
      <c r="L195" s="2" t="s">
        <v>125</v>
      </c>
      <c r="M195" s="2" t="s">
        <v>359</v>
      </c>
      <c r="N195" s="2" t="s">
        <v>359</v>
      </c>
      <c r="O195" s="2" t="s">
        <v>359</v>
      </c>
      <c r="P195" s="2" t="s">
        <v>359</v>
      </c>
      <c r="Q195" s="2" t="s">
        <v>1189</v>
      </c>
      <c r="R195" s="77"/>
    </row>
    <row r="196" spans="1:18" x14ac:dyDescent="0.25">
      <c r="A196" s="142"/>
      <c r="B196" s="141" t="s">
        <v>82</v>
      </c>
      <c r="C196" s="2" t="s">
        <v>337</v>
      </c>
      <c r="D196" s="2" t="s">
        <v>489</v>
      </c>
      <c r="E196" s="63"/>
      <c r="F196" s="63"/>
      <c r="G196" s="2" t="s">
        <v>359</v>
      </c>
      <c r="H196" s="2" t="s">
        <v>125</v>
      </c>
      <c r="I196" s="2" t="s">
        <v>125</v>
      </c>
      <c r="J196" s="2" t="s">
        <v>359</v>
      </c>
      <c r="K196" s="2" t="s">
        <v>359</v>
      </c>
      <c r="L196" s="2" t="s">
        <v>359</v>
      </c>
      <c r="M196" s="2" t="s">
        <v>125</v>
      </c>
      <c r="N196" s="2" t="s">
        <v>125</v>
      </c>
      <c r="O196" s="2" t="s">
        <v>125</v>
      </c>
      <c r="P196" s="2" t="s">
        <v>125</v>
      </c>
      <c r="Q196" s="2" t="s">
        <v>1189</v>
      </c>
      <c r="R196" s="77"/>
    </row>
    <row r="197" spans="1:18" x14ac:dyDescent="0.25">
      <c r="A197" s="142"/>
      <c r="B197" s="143"/>
      <c r="C197" s="2" t="s">
        <v>541</v>
      </c>
      <c r="D197" s="2" t="s">
        <v>489</v>
      </c>
      <c r="E197" s="2" t="s">
        <v>721</v>
      </c>
      <c r="F197" s="2" t="s">
        <v>775</v>
      </c>
      <c r="G197" s="2" t="s">
        <v>359</v>
      </c>
      <c r="H197" s="2" t="s">
        <v>125</v>
      </c>
      <c r="I197" s="2" t="s">
        <v>125</v>
      </c>
      <c r="J197" s="2" t="s">
        <v>125</v>
      </c>
      <c r="K197" s="2" t="s">
        <v>125</v>
      </c>
      <c r="L197" s="2" t="s">
        <v>125</v>
      </c>
      <c r="M197" s="2" t="s">
        <v>359</v>
      </c>
      <c r="N197" s="2" t="s">
        <v>125</v>
      </c>
      <c r="O197" s="2" t="s">
        <v>125</v>
      </c>
      <c r="P197" s="2" t="s">
        <v>125</v>
      </c>
      <c r="Q197" s="2" t="s">
        <v>1189</v>
      </c>
      <c r="R197" s="77"/>
    </row>
    <row r="198" spans="1:18" ht="25.5" x14ac:dyDescent="0.25">
      <c r="A198" s="142"/>
      <c r="B198" s="141" t="s">
        <v>83</v>
      </c>
      <c r="C198" s="2" t="s">
        <v>776</v>
      </c>
      <c r="D198" s="2" t="s">
        <v>489</v>
      </c>
      <c r="E198" s="2" t="s">
        <v>777</v>
      </c>
      <c r="F198" s="2" t="s">
        <v>778</v>
      </c>
      <c r="G198" s="2" t="s">
        <v>125</v>
      </c>
      <c r="H198" s="2" t="s">
        <v>125</v>
      </c>
      <c r="I198" s="2" t="s">
        <v>125</v>
      </c>
      <c r="J198" s="2" t="s">
        <v>125</v>
      </c>
      <c r="K198" s="2" t="s">
        <v>125</v>
      </c>
      <c r="L198" s="2" t="s">
        <v>125</v>
      </c>
      <c r="M198" s="2" t="s">
        <v>125</v>
      </c>
      <c r="N198" s="2" t="s">
        <v>125</v>
      </c>
      <c r="O198" s="2" t="s">
        <v>359</v>
      </c>
      <c r="P198" s="2" t="s">
        <v>125</v>
      </c>
      <c r="Q198" s="2" t="s">
        <v>1189</v>
      </c>
      <c r="R198" s="77"/>
    </row>
    <row r="199" spans="1:18" x14ac:dyDescent="0.25">
      <c r="A199" s="142"/>
      <c r="B199" s="142"/>
      <c r="C199" s="2" t="s">
        <v>334</v>
      </c>
      <c r="D199" s="2" t="s">
        <v>489</v>
      </c>
      <c r="E199" s="2" t="s">
        <v>779</v>
      </c>
      <c r="F199" s="2" t="s">
        <v>778</v>
      </c>
      <c r="G199" s="2" t="s">
        <v>125</v>
      </c>
      <c r="H199" s="2" t="s">
        <v>125</v>
      </c>
      <c r="I199" s="2" t="s">
        <v>125</v>
      </c>
      <c r="J199" s="2" t="s">
        <v>125</v>
      </c>
      <c r="K199" s="2" t="s">
        <v>125</v>
      </c>
      <c r="L199" s="2" t="s">
        <v>125</v>
      </c>
      <c r="M199" s="2" t="s">
        <v>359</v>
      </c>
      <c r="N199" s="2" t="s">
        <v>125</v>
      </c>
      <c r="O199" s="2" t="s">
        <v>125</v>
      </c>
      <c r="P199" s="2" t="s">
        <v>359</v>
      </c>
      <c r="Q199" s="2" t="s">
        <v>1189</v>
      </c>
      <c r="R199" s="77"/>
    </row>
    <row r="200" spans="1:18" ht="25.5" x14ac:dyDescent="0.25">
      <c r="A200" s="142"/>
      <c r="B200" s="142"/>
      <c r="C200" s="2" t="s">
        <v>780</v>
      </c>
      <c r="D200" s="2" t="s">
        <v>489</v>
      </c>
      <c r="E200" s="2" t="s">
        <v>781</v>
      </c>
      <c r="F200" s="2" t="s">
        <v>782</v>
      </c>
      <c r="G200" s="2" t="s">
        <v>359</v>
      </c>
      <c r="H200" s="2" t="s">
        <v>125</v>
      </c>
      <c r="I200" s="2" t="s">
        <v>359</v>
      </c>
      <c r="J200" s="2" t="s">
        <v>359</v>
      </c>
      <c r="K200" s="2" t="s">
        <v>359</v>
      </c>
      <c r="L200" s="2" t="s">
        <v>359</v>
      </c>
      <c r="M200" s="2" t="s">
        <v>359</v>
      </c>
      <c r="N200" s="2" t="s">
        <v>125</v>
      </c>
      <c r="O200" s="2" t="s">
        <v>125</v>
      </c>
      <c r="P200" s="2" t="s">
        <v>125</v>
      </c>
      <c r="Q200" s="2" t="s">
        <v>783</v>
      </c>
      <c r="R200" s="77"/>
    </row>
    <row r="201" spans="1:18" ht="25.5" x14ac:dyDescent="0.25">
      <c r="A201" s="142"/>
      <c r="B201" s="142"/>
      <c r="C201" s="2" t="s">
        <v>784</v>
      </c>
      <c r="D201" s="2" t="s">
        <v>489</v>
      </c>
      <c r="E201" s="2" t="s">
        <v>781</v>
      </c>
      <c r="F201" s="2" t="s">
        <v>782</v>
      </c>
      <c r="G201" s="2" t="s">
        <v>359</v>
      </c>
      <c r="H201" s="2" t="s">
        <v>125</v>
      </c>
      <c r="I201" s="2" t="s">
        <v>359</v>
      </c>
      <c r="J201" s="2" t="s">
        <v>125</v>
      </c>
      <c r="K201" s="2" t="s">
        <v>125</v>
      </c>
      <c r="L201" s="2" t="s">
        <v>125</v>
      </c>
      <c r="M201" s="2" t="s">
        <v>359</v>
      </c>
      <c r="N201" s="2" t="s">
        <v>359</v>
      </c>
      <c r="O201" s="2" t="s">
        <v>125</v>
      </c>
      <c r="P201" s="2" t="s">
        <v>125</v>
      </c>
      <c r="Q201" s="2" t="s">
        <v>783</v>
      </c>
      <c r="R201" s="77"/>
    </row>
    <row r="202" spans="1:18" x14ac:dyDescent="0.25">
      <c r="A202" s="142"/>
      <c r="B202" s="142"/>
      <c r="C202" s="2" t="s">
        <v>785</v>
      </c>
      <c r="D202" s="2" t="s">
        <v>489</v>
      </c>
      <c r="E202" s="2" t="s">
        <v>786</v>
      </c>
      <c r="F202" s="2" t="s">
        <v>787</v>
      </c>
      <c r="G202" s="2" t="s">
        <v>125</v>
      </c>
      <c r="H202" s="2" t="s">
        <v>125</v>
      </c>
      <c r="I202" s="2" t="s">
        <v>125</v>
      </c>
      <c r="J202" s="2" t="s">
        <v>359</v>
      </c>
      <c r="K202" s="2" t="s">
        <v>359</v>
      </c>
      <c r="L202" s="2" t="s">
        <v>359</v>
      </c>
      <c r="M202" s="2" t="s">
        <v>125</v>
      </c>
      <c r="N202" s="2" t="s">
        <v>125</v>
      </c>
      <c r="O202" s="2" t="s">
        <v>125</v>
      </c>
      <c r="P202" s="2" t="s">
        <v>125</v>
      </c>
      <c r="Q202" s="2" t="s">
        <v>1190</v>
      </c>
      <c r="R202" s="77"/>
    </row>
    <row r="203" spans="1:18" ht="25.5" x14ac:dyDescent="0.25">
      <c r="A203" s="142"/>
      <c r="B203" s="142"/>
      <c r="C203" s="2" t="s">
        <v>584</v>
      </c>
      <c r="D203" s="2" t="s">
        <v>489</v>
      </c>
      <c r="E203" s="2" t="s">
        <v>788</v>
      </c>
      <c r="F203" s="2" t="s">
        <v>789</v>
      </c>
      <c r="G203" s="2" t="s">
        <v>125</v>
      </c>
      <c r="H203" s="2" t="s">
        <v>125</v>
      </c>
      <c r="I203" s="2" t="s">
        <v>125</v>
      </c>
      <c r="J203" s="2" t="s">
        <v>359</v>
      </c>
      <c r="K203" s="2" t="s">
        <v>359</v>
      </c>
      <c r="L203" s="2" t="s">
        <v>359</v>
      </c>
      <c r="M203" s="2" t="s">
        <v>125</v>
      </c>
      <c r="N203" s="2" t="s">
        <v>125</v>
      </c>
      <c r="O203" s="2" t="s">
        <v>125</v>
      </c>
      <c r="P203" s="2" t="s">
        <v>125</v>
      </c>
      <c r="Q203" s="2" t="s">
        <v>1190</v>
      </c>
      <c r="R203" s="77"/>
    </row>
    <row r="204" spans="1:18" x14ac:dyDescent="0.25">
      <c r="A204" s="142"/>
      <c r="B204" s="143"/>
      <c r="C204" s="2" t="s">
        <v>592</v>
      </c>
      <c r="D204" s="2" t="s">
        <v>489</v>
      </c>
      <c r="E204" s="2" t="s">
        <v>790</v>
      </c>
      <c r="F204" s="2" t="s">
        <v>791</v>
      </c>
      <c r="G204" s="2" t="s">
        <v>125</v>
      </c>
      <c r="H204" s="2" t="s">
        <v>125</v>
      </c>
      <c r="I204" s="2" t="s">
        <v>125</v>
      </c>
      <c r="J204" s="2" t="s">
        <v>359</v>
      </c>
      <c r="K204" s="2" t="s">
        <v>359</v>
      </c>
      <c r="L204" s="2" t="s">
        <v>359</v>
      </c>
      <c r="M204" s="2" t="s">
        <v>125</v>
      </c>
      <c r="N204" s="2" t="s">
        <v>125</v>
      </c>
      <c r="O204" s="2" t="s">
        <v>125</v>
      </c>
      <c r="P204" s="2" t="s">
        <v>125</v>
      </c>
      <c r="Q204" s="2" t="s">
        <v>1190</v>
      </c>
      <c r="R204" s="77"/>
    </row>
    <row r="205" spans="1:18" ht="25.5" x14ac:dyDescent="0.25">
      <c r="A205" s="142"/>
      <c r="B205" s="141" t="s">
        <v>84</v>
      </c>
      <c r="C205" s="2" t="s">
        <v>566</v>
      </c>
      <c r="D205" s="2" t="s">
        <v>489</v>
      </c>
      <c r="E205" s="63"/>
      <c r="F205" s="63"/>
      <c r="G205" s="2" t="s">
        <v>125</v>
      </c>
      <c r="H205" s="2" t="s">
        <v>125</v>
      </c>
      <c r="I205" s="2" t="s">
        <v>125</v>
      </c>
      <c r="J205" s="2" t="s">
        <v>125</v>
      </c>
      <c r="K205" s="2" t="s">
        <v>125</v>
      </c>
      <c r="L205" s="2" t="s">
        <v>125</v>
      </c>
      <c r="M205" s="2" t="s">
        <v>125</v>
      </c>
      <c r="N205" s="2" t="s">
        <v>125</v>
      </c>
      <c r="O205" s="2" t="s">
        <v>359</v>
      </c>
      <c r="P205" s="2" t="s">
        <v>125</v>
      </c>
      <c r="Q205" s="2" t="s">
        <v>1190</v>
      </c>
      <c r="R205" s="77"/>
    </row>
    <row r="206" spans="1:18" x14ac:dyDescent="0.25">
      <c r="A206" s="142"/>
      <c r="B206" s="142"/>
      <c r="C206" s="2" t="s">
        <v>792</v>
      </c>
      <c r="D206" s="2" t="s">
        <v>489</v>
      </c>
      <c r="E206" s="63"/>
      <c r="F206" s="63"/>
      <c r="G206" s="2" t="s">
        <v>125</v>
      </c>
      <c r="H206" s="2" t="s">
        <v>125</v>
      </c>
      <c r="I206" s="2" t="s">
        <v>125</v>
      </c>
      <c r="J206" s="2" t="s">
        <v>359</v>
      </c>
      <c r="K206" s="2" t="s">
        <v>359</v>
      </c>
      <c r="L206" s="2" t="s">
        <v>359</v>
      </c>
      <c r="M206" s="2" t="s">
        <v>125</v>
      </c>
      <c r="N206" s="2" t="s">
        <v>125</v>
      </c>
      <c r="O206" s="2" t="s">
        <v>125</v>
      </c>
      <c r="P206" s="2" t="s">
        <v>125</v>
      </c>
      <c r="Q206" s="2" t="s">
        <v>1190</v>
      </c>
      <c r="R206" s="77"/>
    </row>
    <row r="207" spans="1:18" x14ac:dyDescent="0.25">
      <c r="A207" s="142"/>
      <c r="B207" s="142"/>
      <c r="C207" s="2" t="s">
        <v>337</v>
      </c>
      <c r="D207" s="2" t="s">
        <v>489</v>
      </c>
      <c r="E207" s="63"/>
      <c r="F207" s="63"/>
      <c r="G207" s="2" t="s">
        <v>125</v>
      </c>
      <c r="H207" s="2" t="s">
        <v>125</v>
      </c>
      <c r="I207" s="2" t="s">
        <v>125</v>
      </c>
      <c r="J207" s="2" t="s">
        <v>125</v>
      </c>
      <c r="K207" s="2" t="s">
        <v>125</v>
      </c>
      <c r="L207" s="2" t="s">
        <v>125</v>
      </c>
      <c r="M207" s="2" t="s">
        <v>359</v>
      </c>
      <c r="N207" s="2" t="s">
        <v>125</v>
      </c>
      <c r="O207" s="2" t="s">
        <v>125</v>
      </c>
      <c r="P207" s="2" t="s">
        <v>359</v>
      </c>
      <c r="Q207" s="2" t="s">
        <v>1190</v>
      </c>
      <c r="R207" s="77"/>
    </row>
    <row r="208" spans="1:18" x14ac:dyDescent="0.25">
      <c r="A208" s="142"/>
      <c r="B208" s="142"/>
      <c r="C208" s="2" t="s">
        <v>793</v>
      </c>
      <c r="D208" s="2" t="s">
        <v>489</v>
      </c>
      <c r="E208" s="2" t="s">
        <v>794</v>
      </c>
      <c r="F208" s="2" t="s">
        <v>795</v>
      </c>
      <c r="G208" s="2" t="s">
        <v>359</v>
      </c>
      <c r="H208" s="2" t="s">
        <v>125</v>
      </c>
      <c r="I208" s="2" t="s">
        <v>125</v>
      </c>
      <c r="J208" s="2" t="s">
        <v>125</v>
      </c>
      <c r="K208" s="2" t="s">
        <v>125</v>
      </c>
      <c r="L208" s="2" t="s">
        <v>125</v>
      </c>
      <c r="M208" s="2" t="s">
        <v>125</v>
      </c>
      <c r="N208" s="2" t="s">
        <v>125</v>
      </c>
      <c r="O208" s="2" t="s">
        <v>125</v>
      </c>
      <c r="P208" s="2" t="s">
        <v>125</v>
      </c>
      <c r="Q208" s="2" t="s">
        <v>1190</v>
      </c>
      <c r="R208" s="77"/>
    </row>
    <row r="209" spans="1:18" x14ac:dyDescent="0.25">
      <c r="A209" s="142"/>
      <c r="B209" s="142"/>
      <c r="C209" s="2" t="s">
        <v>796</v>
      </c>
      <c r="D209" s="2" t="s">
        <v>489</v>
      </c>
      <c r="E209" s="63"/>
      <c r="F209" s="63"/>
      <c r="G209" s="2" t="s">
        <v>125</v>
      </c>
      <c r="H209" s="2" t="s">
        <v>125</v>
      </c>
      <c r="I209" s="2" t="s">
        <v>359</v>
      </c>
      <c r="J209" s="2" t="s">
        <v>125</v>
      </c>
      <c r="K209" s="2" t="s">
        <v>125</v>
      </c>
      <c r="L209" s="2" t="s">
        <v>125</v>
      </c>
      <c r="M209" s="2" t="s">
        <v>125</v>
      </c>
      <c r="N209" s="2" t="s">
        <v>125</v>
      </c>
      <c r="O209" s="2" t="s">
        <v>125</v>
      </c>
      <c r="P209" s="2" t="s">
        <v>125</v>
      </c>
      <c r="Q209" s="2" t="s">
        <v>1190</v>
      </c>
      <c r="R209" s="77"/>
    </row>
    <row r="210" spans="1:18" x14ac:dyDescent="0.25">
      <c r="A210" s="142"/>
      <c r="B210" s="143"/>
      <c r="C210" s="2" t="s">
        <v>797</v>
      </c>
      <c r="D210" s="2" t="s">
        <v>489</v>
      </c>
      <c r="E210" s="63"/>
      <c r="F210" s="63"/>
      <c r="G210" s="2" t="s">
        <v>125</v>
      </c>
      <c r="H210" s="2" t="s">
        <v>125</v>
      </c>
      <c r="I210" s="2" t="s">
        <v>125</v>
      </c>
      <c r="J210" s="2" t="s">
        <v>359</v>
      </c>
      <c r="K210" s="2" t="s">
        <v>359</v>
      </c>
      <c r="L210" s="2" t="s">
        <v>359</v>
      </c>
      <c r="M210" s="2" t="s">
        <v>125</v>
      </c>
      <c r="N210" s="2" t="s">
        <v>125</v>
      </c>
      <c r="O210" s="2" t="s">
        <v>125</v>
      </c>
      <c r="P210" s="2" t="s">
        <v>125</v>
      </c>
      <c r="Q210" s="2" t="s">
        <v>1190</v>
      </c>
      <c r="R210" s="77"/>
    </row>
    <row r="211" spans="1:18" ht="25.5" x14ac:dyDescent="0.25">
      <c r="A211" s="142"/>
      <c r="B211" s="2" t="s">
        <v>85</v>
      </c>
      <c r="C211" s="2" t="s">
        <v>338</v>
      </c>
      <c r="D211" s="2" t="s">
        <v>489</v>
      </c>
      <c r="E211" s="2" t="s">
        <v>798</v>
      </c>
      <c r="F211" s="2" t="s">
        <v>799</v>
      </c>
      <c r="G211" s="2" t="s">
        <v>359</v>
      </c>
      <c r="H211" s="2" t="s">
        <v>359</v>
      </c>
      <c r="I211" s="2" t="s">
        <v>125</v>
      </c>
      <c r="J211" s="2" t="s">
        <v>125</v>
      </c>
      <c r="K211" s="2" t="s">
        <v>125</v>
      </c>
      <c r="L211" s="2" t="s">
        <v>125</v>
      </c>
      <c r="M211" s="2" t="s">
        <v>359</v>
      </c>
      <c r="N211" s="2" t="s">
        <v>359</v>
      </c>
      <c r="O211" s="2" t="s">
        <v>359</v>
      </c>
      <c r="P211" s="2" t="s">
        <v>359</v>
      </c>
      <c r="Q211" s="2" t="s">
        <v>1190</v>
      </c>
      <c r="R211" s="77"/>
    </row>
    <row r="212" spans="1:18" x14ac:dyDescent="0.25">
      <c r="A212" s="142"/>
      <c r="B212" s="141" t="s">
        <v>86</v>
      </c>
      <c r="C212" s="2" t="s">
        <v>1191</v>
      </c>
      <c r="D212" s="2" t="s">
        <v>489</v>
      </c>
      <c r="E212" s="48">
        <v>39219</v>
      </c>
      <c r="F212" s="48">
        <v>43220</v>
      </c>
      <c r="G212" s="2" t="s">
        <v>359</v>
      </c>
      <c r="H212" s="2" t="s">
        <v>359</v>
      </c>
      <c r="I212" s="2" t="s">
        <v>359</v>
      </c>
      <c r="J212" s="2" t="s">
        <v>359</v>
      </c>
      <c r="K212" s="2" t="s">
        <v>359</v>
      </c>
      <c r="L212" s="2" t="s">
        <v>359</v>
      </c>
      <c r="M212" s="2" t="s">
        <v>359</v>
      </c>
      <c r="N212" s="2" t="s">
        <v>359</v>
      </c>
      <c r="O212" s="2" t="s">
        <v>359</v>
      </c>
      <c r="P212" s="2" t="s">
        <v>359</v>
      </c>
      <c r="Q212" s="2" t="s">
        <v>1190</v>
      </c>
      <c r="R212" s="77"/>
    </row>
    <row r="213" spans="1:18" ht="38.25" x14ac:dyDescent="0.25">
      <c r="A213" s="142"/>
      <c r="B213" s="142"/>
      <c r="C213" s="2" t="s">
        <v>252</v>
      </c>
      <c r="D213" s="2" t="s">
        <v>489</v>
      </c>
      <c r="E213" s="48">
        <v>43039</v>
      </c>
      <c r="F213" s="2" t="s">
        <v>1210</v>
      </c>
      <c r="G213" s="2" t="s">
        <v>359</v>
      </c>
      <c r="H213" s="2" t="s">
        <v>359</v>
      </c>
      <c r="I213" s="2" t="s">
        <v>359</v>
      </c>
      <c r="J213" s="2" t="s">
        <v>359</v>
      </c>
      <c r="K213" s="2" t="s">
        <v>359</v>
      </c>
      <c r="L213" s="2" t="s">
        <v>359</v>
      </c>
      <c r="M213" s="2" t="s">
        <v>359</v>
      </c>
      <c r="N213" s="2" t="s">
        <v>359</v>
      </c>
      <c r="O213" s="2" t="s">
        <v>359</v>
      </c>
      <c r="P213" s="2" t="s">
        <v>359</v>
      </c>
      <c r="Q213" s="2" t="s">
        <v>1190</v>
      </c>
      <c r="R213" s="77"/>
    </row>
    <row r="214" spans="1:18" ht="38.25" x14ac:dyDescent="0.25">
      <c r="A214" s="142"/>
      <c r="B214" s="142"/>
      <c r="C214" s="2" t="s">
        <v>1192</v>
      </c>
      <c r="D214" s="2" t="s">
        <v>489</v>
      </c>
      <c r="E214" s="48">
        <v>43039</v>
      </c>
      <c r="F214" s="2" t="s">
        <v>1210</v>
      </c>
      <c r="G214" s="2" t="s">
        <v>359</v>
      </c>
      <c r="H214" s="2" t="s">
        <v>359</v>
      </c>
      <c r="I214" s="2" t="s">
        <v>359</v>
      </c>
      <c r="J214" s="2" t="s">
        <v>359</v>
      </c>
      <c r="K214" s="2" t="s">
        <v>359</v>
      </c>
      <c r="L214" s="2" t="s">
        <v>359</v>
      </c>
      <c r="M214" s="2" t="s">
        <v>359</v>
      </c>
      <c r="N214" s="2" t="s">
        <v>359</v>
      </c>
      <c r="O214" s="2" t="s">
        <v>359</v>
      </c>
      <c r="P214" s="2" t="s">
        <v>359</v>
      </c>
      <c r="Q214" s="2" t="s">
        <v>1190</v>
      </c>
      <c r="R214" s="77"/>
    </row>
    <row r="215" spans="1:18" ht="38.25" x14ac:dyDescent="0.25">
      <c r="A215" s="142"/>
      <c r="B215" s="143"/>
      <c r="C215" s="2" t="s">
        <v>248</v>
      </c>
      <c r="D215" s="2" t="s">
        <v>489</v>
      </c>
      <c r="E215" s="84">
        <v>43039</v>
      </c>
      <c r="F215" s="63" t="s">
        <v>1210</v>
      </c>
      <c r="G215" s="2" t="s">
        <v>359</v>
      </c>
      <c r="H215" s="2" t="s">
        <v>359</v>
      </c>
      <c r="I215" s="2" t="s">
        <v>359</v>
      </c>
      <c r="J215" s="2" t="s">
        <v>359</v>
      </c>
      <c r="K215" s="2" t="s">
        <v>359</v>
      </c>
      <c r="L215" s="2" t="s">
        <v>359</v>
      </c>
      <c r="M215" s="2" t="s">
        <v>359</v>
      </c>
      <c r="N215" s="2" t="s">
        <v>359</v>
      </c>
      <c r="O215" s="2" t="s">
        <v>359</v>
      </c>
      <c r="P215" s="2" t="s">
        <v>359</v>
      </c>
      <c r="Q215" s="2" t="s">
        <v>1190</v>
      </c>
      <c r="R215" s="77"/>
    </row>
    <row r="216" spans="1:18" ht="153" x14ac:dyDescent="0.25">
      <c r="A216" s="142"/>
      <c r="B216" s="141" t="s">
        <v>87</v>
      </c>
      <c r="C216" s="2" t="s">
        <v>800</v>
      </c>
      <c r="D216" s="2" t="s">
        <v>489</v>
      </c>
      <c r="E216" s="2" t="s">
        <v>801</v>
      </c>
      <c r="F216" s="2" t="s">
        <v>802</v>
      </c>
      <c r="G216" s="2" t="s">
        <v>125</v>
      </c>
      <c r="H216" s="2" t="s">
        <v>125</v>
      </c>
      <c r="I216" s="2" t="s">
        <v>125</v>
      </c>
      <c r="J216" s="2" t="s">
        <v>125</v>
      </c>
      <c r="K216" s="2" t="s">
        <v>125</v>
      </c>
      <c r="L216" s="2" t="s">
        <v>125</v>
      </c>
      <c r="M216" s="2" t="s">
        <v>125</v>
      </c>
      <c r="N216" s="2" t="s">
        <v>125</v>
      </c>
      <c r="O216" s="2" t="s">
        <v>359</v>
      </c>
      <c r="P216" s="2" t="s">
        <v>125</v>
      </c>
      <c r="Q216" s="2" t="s">
        <v>1190</v>
      </c>
      <c r="R216" s="77"/>
    </row>
    <row r="217" spans="1:18" ht="25.5" x14ac:dyDescent="0.25">
      <c r="A217" s="142"/>
      <c r="B217" s="142"/>
      <c r="C217" s="2" t="s">
        <v>803</v>
      </c>
      <c r="D217" s="2" t="s">
        <v>489</v>
      </c>
      <c r="E217" s="2" t="s">
        <v>616</v>
      </c>
      <c r="F217" s="63"/>
      <c r="G217" s="2" t="s">
        <v>359</v>
      </c>
      <c r="H217" s="2" t="s">
        <v>359</v>
      </c>
      <c r="I217" s="2" t="s">
        <v>359</v>
      </c>
      <c r="J217" s="2" t="s">
        <v>359</v>
      </c>
      <c r="K217" s="2" t="s">
        <v>359</v>
      </c>
      <c r="L217" s="2" t="s">
        <v>359</v>
      </c>
      <c r="M217" s="2" t="s">
        <v>359</v>
      </c>
      <c r="N217" s="2" t="s">
        <v>359</v>
      </c>
      <c r="O217" s="2" t="s">
        <v>359</v>
      </c>
      <c r="P217" s="2" t="s">
        <v>359</v>
      </c>
      <c r="Q217" s="2" t="s">
        <v>1190</v>
      </c>
      <c r="R217" s="77"/>
    </row>
    <row r="218" spans="1:18" x14ac:dyDescent="0.25">
      <c r="A218" s="142"/>
      <c r="B218" s="142"/>
      <c r="C218" s="2" t="s">
        <v>804</v>
      </c>
      <c r="D218" s="2" t="s">
        <v>489</v>
      </c>
      <c r="E218" s="2" t="s">
        <v>616</v>
      </c>
      <c r="F218" s="63"/>
      <c r="G218" s="2" t="s">
        <v>359</v>
      </c>
      <c r="H218" s="2" t="s">
        <v>359</v>
      </c>
      <c r="I218" s="2" t="s">
        <v>359</v>
      </c>
      <c r="J218" s="2" t="s">
        <v>359</v>
      </c>
      <c r="K218" s="2" t="s">
        <v>359</v>
      </c>
      <c r="L218" s="2" t="s">
        <v>359</v>
      </c>
      <c r="M218" s="2" t="s">
        <v>359</v>
      </c>
      <c r="N218" s="2" t="s">
        <v>359</v>
      </c>
      <c r="O218" s="2" t="s">
        <v>359</v>
      </c>
      <c r="P218" s="2" t="s">
        <v>359</v>
      </c>
      <c r="Q218" s="2" t="s">
        <v>1190</v>
      </c>
      <c r="R218" s="77"/>
    </row>
    <row r="219" spans="1:18" ht="127.5" x14ac:dyDescent="0.25">
      <c r="A219" s="143"/>
      <c r="B219" s="143"/>
      <c r="C219" s="2" t="s">
        <v>805</v>
      </c>
      <c r="D219" s="2" t="s">
        <v>489</v>
      </c>
      <c r="E219" s="2" t="s">
        <v>732</v>
      </c>
      <c r="F219" s="2" t="s">
        <v>551</v>
      </c>
      <c r="G219" s="2" t="s">
        <v>125</v>
      </c>
      <c r="H219" s="2" t="s">
        <v>125</v>
      </c>
      <c r="I219" s="2" t="s">
        <v>125</v>
      </c>
      <c r="J219" s="2" t="s">
        <v>125</v>
      </c>
      <c r="K219" s="2" t="s">
        <v>125</v>
      </c>
      <c r="L219" s="2" t="s">
        <v>125</v>
      </c>
      <c r="M219" s="2" t="s">
        <v>125</v>
      </c>
      <c r="N219" s="2" t="s">
        <v>125</v>
      </c>
      <c r="O219" s="2" t="s">
        <v>359</v>
      </c>
      <c r="P219" s="2" t="s">
        <v>125</v>
      </c>
      <c r="Q219" s="2" t="s">
        <v>1190</v>
      </c>
      <c r="R219" s="77"/>
    </row>
    <row r="220" spans="1:18" x14ac:dyDescent="0.25">
      <c r="A220" s="146" t="s">
        <v>1</v>
      </c>
      <c r="B220" s="146"/>
      <c r="C220" s="146"/>
      <c r="D220" s="146"/>
      <c r="E220" s="146"/>
      <c r="F220" s="146"/>
      <c r="G220" s="146"/>
      <c r="H220" s="146"/>
      <c r="I220" s="146"/>
      <c r="J220" s="146"/>
      <c r="K220" s="146"/>
      <c r="L220" s="146"/>
      <c r="M220" s="146"/>
      <c r="N220" s="146"/>
      <c r="O220" s="146"/>
      <c r="P220" s="146"/>
      <c r="Q220" s="146"/>
      <c r="R220" s="146"/>
    </row>
    <row r="221" spans="1:18" x14ac:dyDescent="0.25">
      <c r="A221" s="146" t="s">
        <v>1</v>
      </c>
      <c r="B221" s="146"/>
      <c r="C221" s="146"/>
      <c r="D221" s="146"/>
      <c r="E221" s="146"/>
      <c r="F221" s="146"/>
      <c r="G221" s="146"/>
      <c r="H221" s="146"/>
      <c r="I221" s="146"/>
      <c r="J221" s="146"/>
      <c r="K221" s="146"/>
      <c r="L221" s="146"/>
      <c r="M221" s="146"/>
      <c r="N221" s="146"/>
      <c r="O221" s="146"/>
      <c r="P221" s="146"/>
      <c r="Q221" s="146"/>
      <c r="R221" s="146"/>
    </row>
  </sheetData>
  <mergeCells count="66">
    <mergeCell ref="A1:R1"/>
    <mergeCell ref="A3:R3"/>
    <mergeCell ref="A4:A16"/>
    <mergeCell ref="B4:B16"/>
    <mergeCell ref="C4:C16"/>
    <mergeCell ref="D4:D16"/>
    <mergeCell ref="E4:E16"/>
    <mergeCell ref="F4:F16"/>
    <mergeCell ref="G4:Q5"/>
    <mergeCell ref="G6:G16"/>
    <mergeCell ref="H6:H16"/>
    <mergeCell ref="I6:I16"/>
    <mergeCell ref="J6:J16"/>
    <mergeCell ref="K6:K16"/>
    <mergeCell ref="L6:L16"/>
    <mergeCell ref="M6:M16"/>
    <mergeCell ref="N6:N16"/>
    <mergeCell ref="O6:O16"/>
    <mergeCell ref="P6:P16"/>
    <mergeCell ref="Q6:Q16"/>
    <mergeCell ref="A17:A48"/>
    <mergeCell ref="B17:B29"/>
    <mergeCell ref="B30:B31"/>
    <mergeCell ref="B33:B41"/>
    <mergeCell ref="B44:B48"/>
    <mergeCell ref="A49:A55"/>
    <mergeCell ref="B52:B53"/>
    <mergeCell ref="A56:A72"/>
    <mergeCell ref="B56:B57"/>
    <mergeCell ref="B58:B59"/>
    <mergeCell ref="B61:B67"/>
    <mergeCell ref="B69:B71"/>
    <mergeCell ref="A73:A92"/>
    <mergeCell ref="B73:B76"/>
    <mergeCell ref="B77:B80"/>
    <mergeCell ref="B81:B84"/>
    <mergeCell ref="B85:B88"/>
    <mergeCell ref="B89:B92"/>
    <mergeCell ref="A93:A103"/>
    <mergeCell ref="B93:B95"/>
    <mergeCell ref="B96:B98"/>
    <mergeCell ref="B102:B103"/>
    <mergeCell ref="A104:A112"/>
    <mergeCell ref="B105:B106"/>
    <mergeCell ref="B110:B111"/>
    <mergeCell ref="A113:A148"/>
    <mergeCell ref="B113:B120"/>
    <mergeCell ref="B121:B146"/>
    <mergeCell ref="A149:A172"/>
    <mergeCell ref="B149:B157"/>
    <mergeCell ref="B158:B165"/>
    <mergeCell ref="B166:B170"/>
    <mergeCell ref="B171:B172"/>
    <mergeCell ref="A220:R220"/>
    <mergeCell ref="A221:R221"/>
    <mergeCell ref="A173:A188"/>
    <mergeCell ref="B173:B176"/>
    <mergeCell ref="B178:B184"/>
    <mergeCell ref="B187:B188"/>
    <mergeCell ref="A189:A219"/>
    <mergeCell ref="B189:B194"/>
    <mergeCell ref="B196:B197"/>
    <mergeCell ref="B198:B204"/>
    <mergeCell ref="B205:B210"/>
    <mergeCell ref="B216:B219"/>
    <mergeCell ref="B212:B2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pane xSplit="2" ySplit="9" topLeftCell="C10" activePane="bottomRight" state="frozen"/>
      <selection pane="topRight" activeCell="C1" sqref="C1"/>
      <selection pane="bottomLeft" activeCell="A10" sqref="A10"/>
      <selection pane="bottomRight" sqref="A1:I1"/>
    </sheetView>
  </sheetViews>
  <sheetFormatPr defaultRowHeight="15" x14ac:dyDescent="0.25"/>
  <cols>
    <col min="1" max="1" width="19" customWidth="1"/>
    <col min="2" max="2" width="16" customWidth="1"/>
    <col min="3" max="4" width="22.85546875" customWidth="1"/>
    <col min="5" max="5" width="23.5703125" customWidth="1"/>
    <col min="6" max="8" width="22.85546875" customWidth="1"/>
    <col min="9" max="9" width="117.28515625" customWidth="1"/>
  </cols>
  <sheetData>
    <row r="1" spans="1:9" ht="19.5" x14ac:dyDescent="0.25">
      <c r="A1" s="116" t="s">
        <v>806</v>
      </c>
      <c r="B1" s="116"/>
      <c r="C1" s="116"/>
      <c r="D1" s="116"/>
      <c r="E1" s="116"/>
      <c r="F1" s="116"/>
      <c r="G1" s="116"/>
      <c r="H1" s="116"/>
      <c r="I1" s="116"/>
    </row>
    <row r="3" spans="1:9" x14ac:dyDescent="0.25">
      <c r="A3" s="175" t="s">
        <v>1</v>
      </c>
      <c r="B3" s="175"/>
      <c r="C3" s="175"/>
      <c r="D3" s="175"/>
      <c r="E3" s="175"/>
      <c r="F3" s="175"/>
      <c r="G3" s="175"/>
      <c r="H3" s="175"/>
      <c r="I3" s="175"/>
    </row>
    <row r="4" spans="1:9" x14ac:dyDescent="0.25">
      <c r="A4" s="161" t="s">
        <v>4</v>
      </c>
      <c r="B4" s="161" t="s">
        <v>5</v>
      </c>
      <c r="C4" s="161" t="s">
        <v>807</v>
      </c>
      <c r="D4" s="161" t="s">
        <v>808</v>
      </c>
      <c r="E4" s="161" t="s">
        <v>809</v>
      </c>
      <c r="F4" s="161" t="s">
        <v>810</v>
      </c>
      <c r="G4" s="161" t="s">
        <v>811</v>
      </c>
      <c r="H4" s="161" t="s">
        <v>812</v>
      </c>
    </row>
    <row r="5" spans="1:9" x14ac:dyDescent="0.25">
      <c r="A5" s="162"/>
      <c r="B5" s="162"/>
      <c r="C5" s="162"/>
      <c r="D5" s="162"/>
      <c r="E5" s="162"/>
      <c r="F5" s="162"/>
      <c r="G5" s="162"/>
      <c r="H5" s="162"/>
    </row>
    <row r="6" spans="1:9" x14ac:dyDescent="0.25">
      <c r="A6" s="162"/>
      <c r="B6" s="162"/>
      <c r="C6" s="162"/>
      <c r="D6" s="162"/>
      <c r="E6" s="162"/>
      <c r="F6" s="162"/>
      <c r="G6" s="162"/>
      <c r="H6" s="162"/>
    </row>
    <row r="7" spans="1:9" x14ac:dyDescent="0.25">
      <c r="A7" s="162"/>
      <c r="B7" s="162"/>
      <c r="C7" s="162"/>
      <c r="D7" s="162"/>
      <c r="E7" s="162"/>
      <c r="F7" s="162"/>
      <c r="G7" s="162"/>
      <c r="H7" s="162"/>
    </row>
    <row r="8" spans="1:9" x14ac:dyDescent="0.25">
      <c r="A8" s="162"/>
      <c r="B8" s="162"/>
      <c r="C8" s="162"/>
      <c r="D8" s="162"/>
      <c r="E8" s="162"/>
      <c r="F8" s="162"/>
      <c r="G8" s="162"/>
      <c r="H8" s="162"/>
    </row>
    <row r="9" spans="1:9" x14ac:dyDescent="0.25">
      <c r="A9" s="163"/>
      <c r="B9" s="163"/>
      <c r="C9" s="163"/>
      <c r="D9" s="163"/>
      <c r="E9" s="163"/>
      <c r="F9" s="163"/>
      <c r="G9" s="163"/>
      <c r="H9" s="163"/>
    </row>
    <row r="10" spans="1:9" x14ac:dyDescent="0.25">
      <c r="A10" s="141" t="s">
        <v>17</v>
      </c>
      <c r="B10" s="2" t="s">
        <v>18</v>
      </c>
      <c r="C10" s="8">
        <v>4.82</v>
      </c>
      <c r="D10" s="8">
        <v>0</v>
      </c>
      <c r="E10" s="8">
        <v>0</v>
      </c>
      <c r="F10" s="8">
        <v>2.5</v>
      </c>
      <c r="G10" s="8">
        <v>0</v>
      </c>
      <c r="H10" s="8">
        <v>0</v>
      </c>
    </row>
    <row r="11" spans="1:9" x14ac:dyDescent="0.25">
      <c r="A11" s="142"/>
      <c r="B11" s="2" t="s">
        <v>19</v>
      </c>
      <c r="C11" s="8">
        <v>0</v>
      </c>
      <c r="D11" s="8">
        <v>0</v>
      </c>
      <c r="E11" s="8">
        <v>0</v>
      </c>
      <c r="F11" s="8">
        <v>0</v>
      </c>
      <c r="G11" s="8">
        <v>0</v>
      </c>
      <c r="H11" s="8">
        <v>0</v>
      </c>
    </row>
    <row r="12" spans="1:9" x14ac:dyDescent="0.25">
      <c r="A12" s="142"/>
      <c r="B12" s="2" t="s">
        <v>20</v>
      </c>
      <c r="C12" s="8">
        <v>50</v>
      </c>
      <c r="D12" s="8">
        <v>50</v>
      </c>
      <c r="E12" s="8">
        <v>60</v>
      </c>
      <c r="F12" s="8">
        <v>5</v>
      </c>
      <c r="G12" s="8">
        <v>0</v>
      </c>
      <c r="H12" s="8">
        <v>0</v>
      </c>
    </row>
    <row r="13" spans="1:9" x14ac:dyDescent="0.25">
      <c r="A13" s="142"/>
      <c r="B13" s="2" t="s">
        <v>21</v>
      </c>
      <c r="C13" s="8">
        <v>4.2300000000000004</v>
      </c>
      <c r="D13" s="8">
        <v>3.67</v>
      </c>
      <c r="E13" s="8">
        <v>5.48</v>
      </c>
      <c r="F13" s="8">
        <v>2.23</v>
      </c>
      <c r="G13" s="8">
        <v>0</v>
      </c>
      <c r="H13" s="8">
        <v>0</v>
      </c>
    </row>
    <row r="14" spans="1:9" x14ac:dyDescent="0.25">
      <c r="A14" s="142"/>
      <c r="B14" s="2" t="s">
        <v>22</v>
      </c>
      <c r="C14" s="8">
        <v>2.8</v>
      </c>
      <c r="D14" s="8">
        <v>2.93</v>
      </c>
      <c r="E14" s="8">
        <v>2.67</v>
      </c>
      <c r="F14" s="8">
        <v>1.95</v>
      </c>
      <c r="G14" s="8">
        <v>2.14</v>
      </c>
      <c r="H14" s="8">
        <v>1.76</v>
      </c>
    </row>
    <row r="15" spans="1:9" x14ac:dyDescent="0.25">
      <c r="A15" s="142"/>
      <c r="B15" s="2" t="s">
        <v>23</v>
      </c>
      <c r="C15" s="4">
        <v>3.5</v>
      </c>
      <c r="D15" s="4">
        <v>3</v>
      </c>
      <c r="E15" s="4">
        <v>4</v>
      </c>
      <c r="F15" s="4">
        <v>1.75</v>
      </c>
      <c r="G15" s="4">
        <v>1.5</v>
      </c>
      <c r="H15" s="4">
        <v>2</v>
      </c>
    </row>
    <row r="16" spans="1:9" x14ac:dyDescent="0.25">
      <c r="A16" s="143"/>
      <c r="B16" s="2" t="s">
        <v>24</v>
      </c>
      <c r="C16" s="8">
        <v>0</v>
      </c>
      <c r="D16" s="8">
        <v>0</v>
      </c>
      <c r="E16" s="8">
        <v>0</v>
      </c>
      <c r="F16" s="8">
        <v>0</v>
      </c>
      <c r="G16" s="8">
        <v>0</v>
      </c>
      <c r="H16" s="8">
        <v>0</v>
      </c>
    </row>
    <row r="17" spans="1:8" x14ac:dyDescent="0.25">
      <c r="A17" s="141" t="s">
        <v>26</v>
      </c>
      <c r="B17" s="2" t="s">
        <v>27</v>
      </c>
      <c r="C17" s="8">
        <v>3.73</v>
      </c>
      <c r="D17" s="8">
        <v>4.28</v>
      </c>
      <c r="E17" s="8">
        <v>3.18</v>
      </c>
      <c r="F17" s="8">
        <v>3.2</v>
      </c>
      <c r="G17" s="8">
        <v>3.34</v>
      </c>
      <c r="H17" s="8">
        <v>3.06</v>
      </c>
    </row>
    <row r="18" spans="1:8" x14ac:dyDescent="0.25">
      <c r="A18" s="142"/>
      <c r="B18" s="2" t="s">
        <v>28</v>
      </c>
      <c r="C18" s="4"/>
      <c r="D18" s="4"/>
      <c r="E18" s="4"/>
      <c r="F18" s="4"/>
      <c r="G18" s="4"/>
      <c r="H18" s="4"/>
    </row>
    <row r="19" spans="1:8" x14ac:dyDescent="0.25">
      <c r="A19" s="142"/>
      <c r="B19" s="2" t="s">
        <v>29</v>
      </c>
      <c r="C19" s="8">
        <v>3.78</v>
      </c>
      <c r="D19" s="8">
        <v>3.6</v>
      </c>
      <c r="E19" s="8">
        <v>4.17</v>
      </c>
      <c r="F19" s="8">
        <v>1.85</v>
      </c>
      <c r="G19" s="8">
        <v>1.85</v>
      </c>
      <c r="H19" s="8">
        <v>1.85</v>
      </c>
    </row>
    <row r="20" spans="1:8" x14ac:dyDescent="0.25">
      <c r="A20" s="142"/>
      <c r="B20" s="2" t="s">
        <v>30</v>
      </c>
      <c r="C20" s="8">
        <v>1.54</v>
      </c>
      <c r="D20" s="8">
        <v>1.68</v>
      </c>
      <c r="E20" s="8">
        <v>1.39</v>
      </c>
      <c r="F20" s="8">
        <v>1.54</v>
      </c>
      <c r="G20" s="8">
        <v>1.68</v>
      </c>
      <c r="H20" s="8">
        <v>1.39</v>
      </c>
    </row>
    <row r="21" spans="1:8" x14ac:dyDescent="0.25">
      <c r="A21" s="142"/>
      <c r="B21" s="2" t="s">
        <v>31</v>
      </c>
      <c r="C21" s="4"/>
      <c r="D21" s="4"/>
      <c r="E21" s="4"/>
      <c r="F21" s="4"/>
      <c r="G21" s="4"/>
      <c r="H21" s="4"/>
    </row>
    <row r="22" spans="1:8" x14ac:dyDescent="0.25">
      <c r="A22" s="143"/>
      <c r="B22" s="2" t="s">
        <v>32</v>
      </c>
      <c r="C22" s="8">
        <v>4.3899999999999997</v>
      </c>
      <c r="D22" s="8">
        <v>3.61</v>
      </c>
      <c r="E22" s="8">
        <v>4.74</v>
      </c>
      <c r="F22" s="8">
        <v>1.67</v>
      </c>
      <c r="G22" s="8">
        <v>1.64</v>
      </c>
      <c r="H22" s="8">
        <v>1.7</v>
      </c>
    </row>
    <row r="23" spans="1:8" x14ac:dyDescent="0.25">
      <c r="A23" s="141" t="s">
        <v>33</v>
      </c>
      <c r="B23" s="2" t="s">
        <v>34</v>
      </c>
      <c r="C23" s="8">
        <v>3.69</v>
      </c>
      <c r="D23" s="8">
        <v>3.56</v>
      </c>
      <c r="E23" s="8">
        <v>6.38</v>
      </c>
      <c r="F23" s="8">
        <v>1.75</v>
      </c>
      <c r="G23" s="8">
        <v>0</v>
      </c>
      <c r="H23" s="8">
        <v>0</v>
      </c>
    </row>
    <row r="24" spans="1:8" x14ac:dyDescent="0.25">
      <c r="A24" s="142"/>
      <c r="B24" s="2" t="s">
        <v>35</v>
      </c>
      <c r="C24" s="8">
        <v>3.75</v>
      </c>
      <c r="D24" s="8">
        <v>4.75</v>
      </c>
      <c r="E24" s="8">
        <v>5.54</v>
      </c>
      <c r="F24" s="8">
        <v>0</v>
      </c>
      <c r="G24" s="8">
        <v>3.08</v>
      </c>
      <c r="H24" s="8">
        <v>0</v>
      </c>
    </row>
    <row r="25" spans="1:8" x14ac:dyDescent="0.25">
      <c r="A25" s="142"/>
      <c r="B25" s="2" t="s">
        <v>36</v>
      </c>
      <c r="C25" s="8">
        <v>0</v>
      </c>
      <c r="D25" s="8">
        <v>0</v>
      </c>
      <c r="E25" s="8">
        <v>0</v>
      </c>
      <c r="F25" s="8">
        <v>2.42</v>
      </c>
      <c r="G25" s="8">
        <v>2.42</v>
      </c>
      <c r="H25" s="8">
        <v>2.42</v>
      </c>
    </row>
    <row r="26" spans="1:8" x14ac:dyDescent="0.25">
      <c r="A26" s="142"/>
      <c r="B26" s="2" t="s">
        <v>37</v>
      </c>
      <c r="C26" s="8">
        <v>9.41</v>
      </c>
      <c r="D26" s="8">
        <v>7.06</v>
      </c>
      <c r="E26" s="8">
        <v>11.76</v>
      </c>
      <c r="F26" s="8">
        <v>3.24</v>
      </c>
      <c r="G26" s="8">
        <v>0</v>
      </c>
      <c r="H26" s="8">
        <v>0</v>
      </c>
    </row>
    <row r="27" spans="1:8" x14ac:dyDescent="0.25">
      <c r="A27" s="142"/>
      <c r="B27" s="2" t="s">
        <v>38</v>
      </c>
      <c r="C27" s="4"/>
      <c r="D27" s="4"/>
      <c r="E27" s="4"/>
      <c r="F27" s="4"/>
      <c r="G27" s="4"/>
      <c r="H27" s="4"/>
    </row>
    <row r="28" spans="1:8" x14ac:dyDescent="0.25">
      <c r="A28" s="142"/>
      <c r="B28" s="2" t="s">
        <v>39</v>
      </c>
      <c r="C28" s="4"/>
      <c r="D28" s="4"/>
      <c r="E28" s="4"/>
      <c r="F28" s="4"/>
      <c r="G28" s="4"/>
      <c r="H28" s="4"/>
    </row>
    <row r="29" spans="1:8" x14ac:dyDescent="0.25">
      <c r="A29" s="143"/>
      <c r="B29" s="2" t="s">
        <v>40</v>
      </c>
      <c r="C29" s="8">
        <v>5.54</v>
      </c>
      <c r="D29" s="8">
        <v>3.79</v>
      </c>
      <c r="E29" s="8">
        <v>7.29</v>
      </c>
      <c r="F29" s="8">
        <v>2</v>
      </c>
      <c r="G29" s="8">
        <v>1.55</v>
      </c>
      <c r="H29" s="8">
        <v>2.98</v>
      </c>
    </row>
    <row r="30" spans="1:8" x14ac:dyDescent="0.25">
      <c r="A30" s="141" t="s">
        <v>41</v>
      </c>
      <c r="B30" s="2" t="s">
        <v>42</v>
      </c>
      <c r="C30" s="8">
        <v>3.98</v>
      </c>
      <c r="D30" s="8">
        <v>3.98</v>
      </c>
      <c r="E30" s="8">
        <v>3.98</v>
      </c>
      <c r="F30" s="8">
        <v>1.91</v>
      </c>
      <c r="G30" s="8">
        <v>1.91</v>
      </c>
      <c r="H30" s="8">
        <v>1.91</v>
      </c>
    </row>
    <row r="31" spans="1:8" x14ac:dyDescent="0.25">
      <c r="A31" s="142"/>
      <c r="B31" s="2" t="s">
        <v>43</v>
      </c>
      <c r="C31" s="8">
        <v>3.98</v>
      </c>
      <c r="D31" s="8">
        <v>3.98</v>
      </c>
      <c r="E31" s="8">
        <v>3.98</v>
      </c>
      <c r="F31" s="8">
        <v>1.91</v>
      </c>
      <c r="G31" s="8">
        <v>1.91</v>
      </c>
      <c r="H31" s="8">
        <v>1.91</v>
      </c>
    </row>
    <row r="32" spans="1:8" x14ac:dyDescent="0.25">
      <c r="A32" s="142"/>
      <c r="B32" s="2" t="s">
        <v>44</v>
      </c>
      <c r="C32" s="8">
        <v>3.98</v>
      </c>
      <c r="D32" s="8">
        <v>3.98</v>
      </c>
      <c r="E32" s="8">
        <v>3.98</v>
      </c>
      <c r="F32" s="8">
        <v>1.91</v>
      </c>
      <c r="G32" s="8">
        <v>1.91</v>
      </c>
      <c r="H32" s="8">
        <v>1.91</v>
      </c>
    </row>
    <row r="33" spans="1:8" x14ac:dyDescent="0.25">
      <c r="A33" s="142"/>
      <c r="B33" s="2" t="s">
        <v>45</v>
      </c>
      <c r="C33" s="8">
        <v>3.98</v>
      </c>
      <c r="D33" s="8">
        <v>3.98</v>
      </c>
      <c r="E33" s="8">
        <v>3.98</v>
      </c>
      <c r="F33" s="8">
        <v>1.91</v>
      </c>
      <c r="G33" s="8">
        <v>1.91</v>
      </c>
      <c r="H33" s="8">
        <v>1.91</v>
      </c>
    </row>
    <row r="34" spans="1:8" x14ac:dyDescent="0.25">
      <c r="A34" s="143"/>
      <c r="B34" s="2" t="s">
        <v>46</v>
      </c>
      <c r="C34" s="8">
        <v>3.98</v>
      </c>
      <c r="D34" s="8">
        <v>3.98</v>
      </c>
      <c r="E34" s="8">
        <v>3.98</v>
      </c>
      <c r="F34" s="8">
        <v>1.91</v>
      </c>
      <c r="G34" s="8">
        <v>1.91</v>
      </c>
      <c r="H34" s="8">
        <v>1.91</v>
      </c>
    </row>
    <row r="35" spans="1:8" x14ac:dyDescent="0.25">
      <c r="A35" s="141" t="s">
        <v>47</v>
      </c>
      <c r="B35" s="2" t="s">
        <v>48</v>
      </c>
      <c r="C35" s="8">
        <v>4.2300000000000004</v>
      </c>
      <c r="D35" s="8">
        <v>3.97</v>
      </c>
      <c r="E35" s="8">
        <v>4.49</v>
      </c>
      <c r="F35" s="8">
        <v>1.82</v>
      </c>
      <c r="G35" s="8">
        <v>1.7</v>
      </c>
      <c r="H35" s="8">
        <v>1.93</v>
      </c>
    </row>
    <row r="36" spans="1:8" x14ac:dyDescent="0.25">
      <c r="A36" s="142"/>
      <c r="B36" s="2" t="s">
        <v>49</v>
      </c>
      <c r="C36" s="8">
        <v>3.5</v>
      </c>
      <c r="D36" s="8">
        <v>3.5</v>
      </c>
      <c r="E36" s="8">
        <v>3.5</v>
      </c>
      <c r="F36" s="8">
        <v>1.8</v>
      </c>
      <c r="G36" s="8">
        <v>1.8</v>
      </c>
      <c r="H36" s="8">
        <v>1.8</v>
      </c>
    </row>
    <row r="37" spans="1:8" x14ac:dyDescent="0.25">
      <c r="A37" s="142"/>
      <c r="B37" s="2" t="s">
        <v>50</v>
      </c>
      <c r="C37" s="8">
        <v>4.5199999999999996</v>
      </c>
      <c r="D37" s="8">
        <v>4.54</v>
      </c>
      <c r="E37" s="8">
        <v>4.4400000000000004</v>
      </c>
      <c r="F37" s="8">
        <v>2.15</v>
      </c>
      <c r="G37" s="8">
        <v>2.16</v>
      </c>
      <c r="H37" s="8">
        <v>2.11</v>
      </c>
    </row>
    <row r="38" spans="1:8" x14ac:dyDescent="0.25">
      <c r="A38" s="142"/>
      <c r="B38" s="2" t="s">
        <v>51</v>
      </c>
      <c r="C38" s="8">
        <v>3.1</v>
      </c>
      <c r="D38" s="8">
        <v>3.03</v>
      </c>
      <c r="E38" s="8">
        <v>3.1</v>
      </c>
      <c r="F38" s="8">
        <v>0.72</v>
      </c>
      <c r="G38" s="8">
        <v>0.72</v>
      </c>
      <c r="H38" s="8">
        <v>0.56000000000000005</v>
      </c>
    </row>
    <row r="39" spans="1:8" x14ac:dyDescent="0.25">
      <c r="A39" s="142"/>
      <c r="B39" s="2" t="s">
        <v>52</v>
      </c>
      <c r="C39" s="8">
        <v>4.4000000000000004</v>
      </c>
      <c r="D39" s="8">
        <v>4.0999999999999996</v>
      </c>
      <c r="E39" s="8">
        <v>4.71</v>
      </c>
      <c r="F39" s="8">
        <v>1.47</v>
      </c>
      <c r="G39" s="8">
        <v>1.37</v>
      </c>
      <c r="H39" s="8">
        <v>1.57</v>
      </c>
    </row>
    <row r="40" spans="1:8" x14ac:dyDescent="0.25">
      <c r="A40" s="143"/>
      <c r="B40" s="2" t="s">
        <v>53</v>
      </c>
      <c r="C40" s="8">
        <v>4.33</v>
      </c>
      <c r="D40" s="8">
        <v>4.32</v>
      </c>
      <c r="E40" s="8">
        <v>4.33</v>
      </c>
      <c r="F40" s="8">
        <v>1.86</v>
      </c>
      <c r="G40" s="8">
        <v>1.85</v>
      </c>
      <c r="H40" s="8">
        <v>1.86</v>
      </c>
    </row>
    <row r="41" spans="1:8" x14ac:dyDescent="0.25">
      <c r="A41" s="141" t="s">
        <v>54</v>
      </c>
      <c r="B41" s="2" t="s">
        <v>55</v>
      </c>
      <c r="C41" s="8">
        <v>3.73</v>
      </c>
      <c r="D41" s="8">
        <v>0</v>
      </c>
      <c r="E41" s="8">
        <v>0</v>
      </c>
      <c r="F41" s="8">
        <v>2.04</v>
      </c>
      <c r="G41" s="8">
        <v>0</v>
      </c>
      <c r="H41" s="8">
        <v>0</v>
      </c>
    </row>
    <row r="42" spans="1:8" x14ac:dyDescent="0.25">
      <c r="A42" s="142"/>
      <c r="B42" s="2" t="s">
        <v>56</v>
      </c>
      <c r="C42" s="8">
        <v>0</v>
      </c>
      <c r="D42" s="8">
        <v>4.4000000000000004</v>
      </c>
      <c r="E42" s="8">
        <v>4.17</v>
      </c>
      <c r="F42" s="8">
        <v>1.94</v>
      </c>
      <c r="G42" s="8">
        <v>2.02</v>
      </c>
      <c r="H42" s="8">
        <v>1.92</v>
      </c>
    </row>
    <row r="43" spans="1:8" x14ac:dyDescent="0.25">
      <c r="A43" s="142"/>
      <c r="B43" s="2" t="s">
        <v>57</v>
      </c>
      <c r="C43" s="8">
        <v>4.68</v>
      </c>
      <c r="D43" s="8">
        <v>2.71</v>
      </c>
      <c r="E43" s="8">
        <v>4.1500000000000004</v>
      </c>
      <c r="F43" s="8">
        <v>1.98</v>
      </c>
      <c r="G43" s="8">
        <v>1.92</v>
      </c>
      <c r="H43" s="8">
        <v>2</v>
      </c>
    </row>
    <row r="44" spans="1:8" x14ac:dyDescent="0.25">
      <c r="A44" s="142"/>
      <c r="B44" s="2" t="s">
        <v>58</v>
      </c>
      <c r="C44" s="8">
        <v>0</v>
      </c>
      <c r="D44" s="8">
        <v>0</v>
      </c>
      <c r="E44" s="8">
        <v>0</v>
      </c>
      <c r="F44" s="8">
        <v>2.78</v>
      </c>
      <c r="G44" s="8">
        <v>2.58</v>
      </c>
      <c r="H44" s="8">
        <v>2.98</v>
      </c>
    </row>
    <row r="45" spans="1:8" x14ac:dyDescent="0.25">
      <c r="A45" s="142"/>
      <c r="B45" s="2" t="s">
        <v>59</v>
      </c>
      <c r="C45" s="8">
        <v>3.82</v>
      </c>
      <c r="D45" s="8">
        <v>0</v>
      </c>
      <c r="E45" s="8">
        <v>0</v>
      </c>
      <c r="F45" s="8">
        <v>2.0299999999999998</v>
      </c>
      <c r="G45" s="8">
        <v>0</v>
      </c>
      <c r="H45" s="8">
        <v>0</v>
      </c>
    </row>
    <row r="46" spans="1:8" x14ac:dyDescent="0.25">
      <c r="A46" s="142"/>
      <c r="B46" s="2" t="s">
        <v>60</v>
      </c>
      <c r="C46" s="8">
        <v>3.4</v>
      </c>
      <c r="D46" s="8">
        <v>0</v>
      </c>
      <c r="E46" s="8">
        <v>0</v>
      </c>
      <c r="F46" s="8">
        <v>1.72</v>
      </c>
      <c r="G46" s="8">
        <v>0</v>
      </c>
      <c r="H46" s="8">
        <v>0</v>
      </c>
    </row>
    <row r="47" spans="1:8" x14ac:dyDescent="0.25">
      <c r="A47" s="143"/>
      <c r="B47" s="2" t="s">
        <v>61</v>
      </c>
      <c r="C47" s="8">
        <v>4.47</v>
      </c>
      <c r="D47" s="8">
        <v>2.17</v>
      </c>
      <c r="E47" s="8">
        <v>2.66</v>
      </c>
      <c r="F47" s="8">
        <v>2.3199999999999998</v>
      </c>
      <c r="G47" s="8">
        <v>2.17</v>
      </c>
      <c r="H47" s="8">
        <v>2</v>
      </c>
    </row>
    <row r="48" spans="1:8" x14ac:dyDescent="0.25">
      <c r="A48" s="141" t="s">
        <v>62</v>
      </c>
      <c r="B48" s="2" t="s">
        <v>63</v>
      </c>
      <c r="C48" s="8">
        <v>3.23</v>
      </c>
      <c r="D48" s="8">
        <v>2.62</v>
      </c>
      <c r="E48" s="8">
        <v>3.83</v>
      </c>
      <c r="F48" s="8">
        <v>1.29</v>
      </c>
      <c r="G48" s="8">
        <v>1.05</v>
      </c>
      <c r="H48" s="8">
        <v>1.53</v>
      </c>
    </row>
    <row r="49" spans="1:8" x14ac:dyDescent="0.25">
      <c r="A49" s="142"/>
      <c r="B49" s="2" t="s">
        <v>64</v>
      </c>
      <c r="C49" s="8">
        <v>3.6</v>
      </c>
      <c r="D49" s="8">
        <v>2.68</v>
      </c>
      <c r="E49" s="8">
        <v>4.51</v>
      </c>
      <c r="F49" s="8">
        <v>1.44</v>
      </c>
      <c r="G49" s="8">
        <v>1.07</v>
      </c>
      <c r="H49" s="8">
        <v>1.8</v>
      </c>
    </row>
    <row r="50" spans="1:8" x14ac:dyDescent="0.25">
      <c r="A50" s="142"/>
      <c r="B50" s="2" t="s">
        <v>65</v>
      </c>
      <c r="C50" s="8">
        <v>5.49</v>
      </c>
      <c r="D50" s="8">
        <v>5.2</v>
      </c>
      <c r="E50" s="8">
        <v>5.78</v>
      </c>
      <c r="F50" s="8">
        <v>2.2000000000000002</v>
      </c>
      <c r="G50" s="8">
        <v>2.08</v>
      </c>
      <c r="H50" s="8">
        <v>2.31</v>
      </c>
    </row>
    <row r="51" spans="1:8" x14ac:dyDescent="0.25">
      <c r="A51" s="143"/>
      <c r="B51" s="2" t="s">
        <v>66</v>
      </c>
      <c r="C51" s="8">
        <v>0</v>
      </c>
      <c r="D51" s="8">
        <v>0</v>
      </c>
      <c r="E51" s="8">
        <v>0</v>
      </c>
      <c r="F51" s="8">
        <v>0</v>
      </c>
      <c r="G51" s="8">
        <v>0</v>
      </c>
      <c r="H51" s="8">
        <v>0</v>
      </c>
    </row>
    <row r="52" spans="1:8" x14ac:dyDescent="0.25">
      <c r="A52" s="141" t="s">
        <v>67</v>
      </c>
      <c r="B52" s="2" t="s">
        <v>68</v>
      </c>
      <c r="C52" s="8">
        <v>0</v>
      </c>
      <c r="D52" s="8">
        <v>3.92</v>
      </c>
      <c r="E52" s="8">
        <v>5.08</v>
      </c>
      <c r="F52" s="8">
        <v>0</v>
      </c>
      <c r="G52" s="8">
        <v>0</v>
      </c>
      <c r="H52" s="8">
        <v>0</v>
      </c>
    </row>
    <row r="53" spans="1:8" x14ac:dyDescent="0.25">
      <c r="A53" s="142"/>
      <c r="B53" s="2" t="s">
        <v>69</v>
      </c>
      <c r="C53" s="8">
        <v>4</v>
      </c>
      <c r="D53" s="8">
        <v>4</v>
      </c>
      <c r="E53" s="8">
        <v>4</v>
      </c>
      <c r="F53" s="8">
        <v>0</v>
      </c>
      <c r="G53" s="8">
        <v>0</v>
      </c>
      <c r="H53" s="8">
        <v>0</v>
      </c>
    </row>
    <row r="54" spans="1:8" x14ac:dyDescent="0.25">
      <c r="A54" s="142"/>
      <c r="B54" s="2" t="s">
        <v>70</v>
      </c>
      <c r="C54" s="8">
        <v>4.8</v>
      </c>
      <c r="D54" s="8">
        <v>4.42</v>
      </c>
      <c r="E54" s="8">
        <v>4.8</v>
      </c>
      <c r="F54" s="8">
        <v>0</v>
      </c>
      <c r="G54" s="8">
        <v>0</v>
      </c>
      <c r="H54" s="8">
        <v>0</v>
      </c>
    </row>
    <row r="55" spans="1:8" x14ac:dyDescent="0.25">
      <c r="A55" s="143"/>
      <c r="B55" s="2" t="s">
        <v>71</v>
      </c>
      <c r="C55" s="8">
        <v>6.7</v>
      </c>
      <c r="D55" s="8">
        <v>5.25</v>
      </c>
      <c r="E55" s="8">
        <v>6.7</v>
      </c>
      <c r="F55" s="8">
        <v>6.7</v>
      </c>
      <c r="G55" s="8">
        <v>5.25</v>
      </c>
      <c r="H55" s="8">
        <v>6.7</v>
      </c>
    </row>
    <row r="56" spans="1:8" x14ac:dyDescent="0.25">
      <c r="A56" s="141" t="s">
        <v>72</v>
      </c>
      <c r="B56" s="2" t="s">
        <v>73</v>
      </c>
      <c r="C56" s="8">
        <v>4.6900000000000004</v>
      </c>
      <c r="D56" s="8">
        <v>16.18</v>
      </c>
      <c r="E56" s="8">
        <v>6.6</v>
      </c>
      <c r="F56" s="8">
        <v>2.21</v>
      </c>
      <c r="G56" s="8">
        <v>9.7200000000000006</v>
      </c>
      <c r="H56" s="8">
        <v>2.85</v>
      </c>
    </row>
    <row r="57" spans="1:8" x14ac:dyDescent="0.25">
      <c r="A57" s="142"/>
      <c r="B57" s="2" t="s">
        <v>74</v>
      </c>
      <c r="C57" s="8">
        <v>4.37</v>
      </c>
      <c r="D57" s="8">
        <v>3.85</v>
      </c>
      <c r="E57" s="8">
        <v>4.8899999999999997</v>
      </c>
      <c r="F57" s="8">
        <v>2.92</v>
      </c>
      <c r="G57" s="8">
        <v>2.57</v>
      </c>
      <c r="H57" s="8">
        <v>3.26</v>
      </c>
    </row>
    <row r="58" spans="1:8" x14ac:dyDescent="0.25">
      <c r="A58" s="142"/>
      <c r="B58" s="2" t="s">
        <v>75</v>
      </c>
      <c r="C58" s="8">
        <v>0</v>
      </c>
      <c r="D58" s="8">
        <v>2.76</v>
      </c>
      <c r="E58" s="8">
        <v>2.46</v>
      </c>
      <c r="F58" s="8">
        <v>0</v>
      </c>
      <c r="G58" s="8">
        <v>0</v>
      </c>
      <c r="H58" s="8">
        <v>0</v>
      </c>
    </row>
    <row r="59" spans="1:8" x14ac:dyDescent="0.25">
      <c r="A59" s="142"/>
      <c r="B59" s="2" t="s">
        <v>76</v>
      </c>
      <c r="C59" s="8">
        <v>0</v>
      </c>
      <c r="D59" s="8">
        <v>0</v>
      </c>
      <c r="E59" s="8">
        <v>0</v>
      </c>
      <c r="F59" s="8">
        <v>1.73</v>
      </c>
      <c r="G59" s="8">
        <v>3.15</v>
      </c>
      <c r="H59" s="8">
        <v>2.11</v>
      </c>
    </row>
    <row r="60" spans="1:8" x14ac:dyDescent="0.25">
      <c r="A60" s="142"/>
      <c r="B60" s="2" t="s">
        <v>77</v>
      </c>
      <c r="C60" s="8">
        <v>0</v>
      </c>
      <c r="D60" s="8">
        <v>0</v>
      </c>
      <c r="E60" s="8">
        <v>0</v>
      </c>
      <c r="F60" s="8">
        <v>0</v>
      </c>
      <c r="G60" s="8">
        <v>2.58</v>
      </c>
      <c r="H60" s="8">
        <v>4.42</v>
      </c>
    </row>
    <row r="61" spans="1:8" x14ac:dyDescent="0.25">
      <c r="A61" s="143"/>
      <c r="B61" s="2" t="s">
        <v>78</v>
      </c>
      <c r="C61" s="8">
        <v>0</v>
      </c>
      <c r="D61" s="8">
        <v>0</v>
      </c>
      <c r="E61" s="8">
        <v>0</v>
      </c>
      <c r="F61" s="8">
        <v>0</v>
      </c>
      <c r="G61" s="8">
        <v>0</v>
      </c>
      <c r="H61" s="8">
        <v>0</v>
      </c>
    </row>
    <row r="62" spans="1:8" x14ac:dyDescent="0.25">
      <c r="A62" s="141" t="s">
        <v>79</v>
      </c>
      <c r="B62" s="2" t="s">
        <v>80</v>
      </c>
      <c r="C62" s="8">
        <v>0</v>
      </c>
      <c r="D62" s="8">
        <v>0</v>
      </c>
      <c r="E62" s="8">
        <v>0</v>
      </c>
      <c r="F62" s="8">
        <v>0</v>
      </c>
      <c r="G62" s="8">
        <v>0</v>
      </c>
      <c r="H62" s="8">
        <v>0</v>
      </c>
    </row>
    <row r="63" spans="1:8" x14ac:dyDescent="0.25">
      <c r="A63" s="142"/>
      <c r="B63" s="2" t="s">
        <v>81</v>
      </c>
      <c r="C63" s="8">
        <v>0</v>
      </c>
      <c r="D63" s="8">
        <v>0</v>
      </c>
      <c r="E63" s="8">
        <v>0</v>
      </c>
      <c r="F63" s="8">
        <v>0</v>
      </c>
      <c r="G63" s="8">
        <v>0</v>
      </c>
      <c r="H63" s="8">
        <v>0</v>
      </c>
    </row>
    <row r="64" spans="1:8" x14ac:dyDescent="0.25">
      <c r="A64" s="142"/>
      <c r="B64" s="2" t="s">
        <v>82</v>
      </c>
      <c r="C64" s="8">
        <v>0</v>
      </c>
      <c r="D64" s="8">
        <v>0</v>
      </c>
      <c r="E64" s="8">
        <v>0</v>
      </c>
      <c r="F64" s="8">
        <v>2.75</v>
      </c>
      <c r="G64" s="8">
        <v>2.5</v>
      </c>
      <c r="H64" s="8">
        <v>3</v>
      </c>
    </row>
    <row r="65" spans="1:9" x14ac:dyDescent="0.25">
      <c r="A65" s="142"/>
      <c r="B65" s="2" t="s">
        <v>83</v>
      </c>
      <c r="C65" s="8">
        <v>5.16</v>
      </c>
      <c r="D65" s="8">
        <v>3.6</v>
      </c>
      <c r="E65" s="8">
        <v>6.72</v>
      </c>
      <c r="F65" s="8">
        <v>2.8</v>
      </c>
      <c r="G65" s="8">
        <v>2.13</v>
      </c>
      <c r="H65" s="8">
        <v>3.44</v>
      </c>
    </row>
    <row r="66" spans="1:9" x14ac:dyDescent="0.25">
      <c r="A66" s="142"/>
      <c r="B66" s="2" t="s">
        <v>84</v>
      </c>
      <c r="C66" s="8">
        <v>7.76</v>
      </c>
      <c r="D66" s="8">
        <v>3.9</v>
      </c>
      <c r="E66" s="8">
        <v>5.7</v>
      </c>
      <c r="F66" s="8">
        <v>1.3</v>
      </c>
      <c r="G66" s="8">
        <v>0</v>
      </c>
      <c r="H66" s="8">
        <v>0</v>
      </c>
    </row>
    <row r="67" spans="1:9" x14ac:dyDescent="0.25">
      <c r="A67" s="142"/>
      <c r="B67" s="2" t="s">
        <v>85</v>
      </c>
      <c r="C67" s="8">
        <v>4.58</v>
      </c>
      <c r="D67" s="8">
        <v>4.25</v>
      </c>
      <c r="E67" s="8">
        <v>4.91</v>
      </c>
      <c r="F67" s="8">
        <v>2.42</v>
      </c>
      <c r="G67" s="8">
        <v>2.2200000000000002</v>
      </c>
      <c r="H67" s="8">
        <v>2.62</v>
      </c>
    </row>
    <row r="68" spans="1:9" x14ac:dyDescent="0.25">
      <c r="A68" s="142"/>
      <c r="B68" s="2" t="s">
        <v>86</v>
      </c>
      <c r="C68" s="59" t="s">
        <v>1211</v>
      </c>
      <c r="D68" s="59" t="s">
        <v>1211</v>
      </c>
      <c r="E68" s="59" t="s">
        <v>1211</v>
      </c>
      <c r="F68" s="59" t="s">
        <v>1211</v>
      </c>
      <c r="G68" s="59" t="s">
        <v>1211</v>
      </c>
      <c r="H68" s="59" t="s">
        <v>1211</v>
      </c>
    </row>
    <row r="69" spans="1:9" x14ac:dyDescent="0.25">
      <c r="A69" s="143"/>
      <c r="B69" s="2" t="s">
        <v>87</v>
      </c>
      <c r="C69" s="8">
        <v>3.71</v>
      </c>
      <c r="D69" s="8">
        <v>3.5</v>
      </c>
      <c r="E69" s="8">
        <v>7.4</v>
      </c>
      <c r="F69" s="8">
        <v>1.21</v>
      </c>
      <c r="G69" s="8">
        <v>0.83</v>
      </c>
      <c r="H69" s="8">
        <v>1.21</v>
      </c>
    </row>
    <row r="70" spans="1:9" x14ac:dyDescent="0.25">
      <c r="A70" s="175" t="s">
        <v>1</v>
      </c>
      <c r="B70" s="175"/>
      <c r="C70" s="175"/>
      <c r="D70" s="175"/>
      <c r="E70" s="175"/>
      <c r="F70" s="175"/>
      <c r="G70" s="175"/>
      <c r="H70" s="175"/>
      <c r="I70" s="175"/>
    </row>
    <row r="71" spans="1:9" x14ac:dyDescent="0.25">
      <c r="A71" s="175" t="s">
        <v>1</v>
      </c>
      <c r="B71" s="175"/>
      <c r="C71" s="175"/>
      <c r="D71" s="175"/>
      <c r="E71" s="175"/>
      <c r="F71" s="175"/>
      <c r="G71" s="175"/>
      <c r="H71" s="175"/>
      <c r="I71" s="175"/>
    </row>
  </sheetData>
  <mergeCells count="22">
    <mergeCell ref="A1:I1"/>
    <mergeCell ref="A3:I3"/>
    <mergeCell ref="A4:A9"/>
    <mergeCell ref="B4:B9"/>
    <mergeCell ref="C4:C9"/>
    <mergeCell ref="D4:D9"/>
    <mergeCell ref="E4:E9"/>
    <mergeCell ref="F4:F9"/>
    <mergeCell ref="G4:G9"/>
    <mergeCell ref="H4:H9"/>
    <mergeCell ref="A10:A16"/>
    <mergeCell ref="A17:A22"/>
    <mergeCell ref="A23:A29"/>
    <mergeCell ref="A30:A34"/>
    <mergeCell ref="A35:A40"/>
    <mergeCell ref="A70:I70"/>
    <mergeCell ref="A71:I71"/>
    <mergeCell ref="A41:A47"/>
    <mergeCell ref="A48:A51"/>
    <mergeCell ref="A52:A55"/>
    <mergeCell ref="A56:A61"/>
    <mergeCell ref="A62:A6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showGridLines="0" workbookViewId="0">
      <pane xSplit="2" ySplit="8" topLeftCell="C9" activePane="bottomRight" state="frozen"/>
      <selection pane="topRight" activeCell="C1" sqref="C1"/>
      <selection pane="bottomLeft" activeCell="A9" sqref="A9"/>
      <selection pane="bottomRight" sqref="A1:H1"/>
    </sheetView>
  </sheetViews>
  <sheetFormatPr defaultRowHeight="15" x14ac:dyDescent="0.25"/>
  <cols>
    <col min="1" max="1" width="19" customWidth="1"/>
    <col min="2" max="2" width="16" customWidth="1"/>
    <col min="3" max="3" width="22.140625" style="61" customWidth="1"/>
    <col min="4" max="4" width="26.7109375" style="61" customWidth="1"/>
    <col min="5" max="5" width="34.28515625" customWidth="1"/>
    <col min="6" max="6" width="19" style="61" customWidth="1"/>
    <col min="7" max="7" width="32.7109375" customWidth="1"/>
    <col min="8" max="8" width="128" customWidth="1"/>
  </cols>
  <sheetData>
    <row r="1" spans="1:8" ht="19.5" x14ac:dyDescent="0.25">
      <c r="A1" s="116" t="s">
        <v>813</v>
      </c>
      <c r="B1" s="116"/>
      <c r="C1" s="116"/>
      <c r="D1" s="116"/>
      <c r="E1" s="116"/>
      <c r="F1" s="116"/>
      <c r="G1" s="116"/>
      <c r="H1" s="116"/>
    </row>
    <row r="2" spans="1:8" ht="19.5" x14ac:dyDescent="0.25">
      <c r="A2" s="37"/>
      <c r="B2" s="37"/>
      <c r="C2" s="60"/>
      <c r="D2" s="60"/>
      <c r="E2" s="37"/>
      <c r="F2" s="60"/>
      <c r="G2" s="37"/>
      <c r="H2" s="37"/>
    </row>
    <row r="3" spans="1:8" x14ac:dyDescent="0.25">
      <c r="A3" s="182" t="s">
        <v>1</v>
      </c>
      <c r="B3" s="182"/>
      <c r="C3" s="182"/>
      <c r="D3" s="182"/>
      <c r="E3" s="182"/>
      <c r="F3" s="182"/>
      <c r="G3" s="182"/>
      <c r="H3" s="182"/>
    </row>
    <row r="4" spans="1:8" x14ac:dyDescent="0.25">
      <c r="A4" s="161" t="s">
        <v>4</v>
      </c>
      <c r="B4" s="161" t="s">
        <v>5</v>
      </c>
      <c r="C4" s="161" t="s">
        <v>814</v>
      </c>
      <c r="D4" s="161" t="s">
        <v>815</v>
      </c>
      <c r="E4" s="161" t="s">
        <v>816</v>
      </c>
      <c r="F4" s="161" t="s">
        <v>817</v>
      </c>
      <c r="G4" s="161" t="s">
        <v>818</v>
      </c>
      <c r="H4" s="90"/>
    </row>
    <row r="5" spans="1:8" x14ac:dyDescent="0.25">
      <c r="A5" s="162"/>
      <c r="B5" s="162"/>
      <c r="C5" s="162"/>
      <c r="D5" s="162"/>
      <c r="E5" s="162"/>
      <c r="F5" s="162"/>
      <c r="G5" s="162"/>
      <c r="H5" s="90"/>
    </row>
    <row r="6" spans="1:8" x14ac:dyDescent="0.25">
      <c r="A6" s="162"/>
      <c r="B6" s="162"/>
      <c r="C6" s="162"/>
      <c r="D6" s="162"/>
      <c r="E6" s="162"/>
      <c r="F6" s="162"/>
      <c r="G6" s="162"/>
      <c r="H6" s="90"/>
    </row>
    <row r="7" spans="1:8" x14ac:dyDescent="0.25">
      <c r="A7" s="162"/>
      <c r="B7" s="162"/>
      <c r="C7" s="162"/>
      <c r="D7" s="162"/>
      <c r="E7" s="162"/>
      <c r="F7" s="162"/>
      <c r="G7" s="162"/>
      <c r="H7" s="90"/>
    </row>
    <row r="8" spans="1:8" x14ac:dyDescent="0.25">
      <c r="A8" s="163"/>
      <c r="B8" s="163"/>
      <c r="C8" s="163"/>
      <c r="D8" s="163"/>
      <c r="E8" s="163"/>
      <c r="F8" s="163"/>
      <c r="G8" s="163"/>
      <c r="H8" s="90"/>
    </row>
    <row r="9" spans="1:8" ht="51" x14ac:dyDescent="0.25">
      <c r="A9" s="141" t="s">
        <v>17</v>
      </c>
      <c r="B9" s="141" t="s">
        <v>18</v>
      </c>
      <c r="C9" s="2" t="s">
        <v>819</v>
      </c>
      <c r="D9" s="2" t="s">
        <v>820</v>
      </c>
      <c r="E9" s="2" t="s">
        <v>821</v>
      </c>
      <c r="F9" s="2" t="s">
        <v>822</v>
      </c>
      <c r="G9" s="2" t="s">
        <v>823</v>
      </c>
      <c r="H9" s="90"/>
    </row>
    <row r="10" spans="1:8" ht="51" x14ac:dyDescent="0.25">
      <c r="A10" s="142"/>
      <c r="B10" s="142"/>
      <c r="C10" s="2" t="s">
        <v>824</v>
      </c>
      <c r="D10" s="2" t="s">
        <v>544</v>
      </c>
      <c r="E10" s="2" t="s">
        <v>1314</v>
      </c>
      <c r="F10" s="2" t="s">
        <v>825</v>
      </c>
      <c r="G10" s="2" t="s">
        <v>826</v>
      </c>
      <c r="H10" s="90"/>
    </row>
    <row r="11" spans="1:8" ht="51" x14ac:dyDescent="0.25">
      <c r="A11" s="142"/>
      <c r="B11" s="142"/>
      <c r="C11" s="2" t="s">
        <v>512</v>
      </c>
      <c r="D11" s="2" t="s">
        <v>827</v>
      </c>
      <c r="E11" s="2" t="s">
        <v>828</v>
      </c>
      <c r="F11" s="2" t="s">
        <v>829</v>
      </c>
      <c r="G11" s="2" t="s">
        <v>830</v>
      </c>
      <c r="H11" s="90"/>
    </row>
    <row r="12" spans="1:8" ht="51" x14ac:dyDescent="0.25">
      <c r="A12" s="142"/>
      <c r="B12" s="143"/>
      <c r="C12" s="2" t="s">
        <v>512</v>
      </c>
      <c r="D12" s="2" t="s">
        <v>831</v>
      </c>
      <c r="E12" s="2" t="s">
        <v>832</v>
      </c>
      <c r="F12" s="2" t="s">
        <v>833</v>
      </c>
      <c r="G12" s="2" t="s">
        <v>834</v>
      </c>
      <c r="H12" s="90"/>
    </row>
    <row r="13" spans="1:8" ht="63.75" x14ac:dyDescent="0.25">
      <c r="A13" s="142"/>
      <c r="B13" s="2" t="s">
        <v>19</v>
      </c>
      <c r="C13" s="2" t="s">
        <v>726</v>
      </c>
      <c r="D13" s="2" t="s">
        <v>835</v>
      </c>
      <c r="E13" s="2" t="s">
        <v>836</v>
      </c>
      <c r="F13" s="2" t="s">
        <v>837</v>
      </c>
      <c r="G13" s="2" t="s">
        <v>838</v>
      </c>
      <c r="H13" s="90"/>
    </row>
    <row r="14" spans="1:8" x14ac:dyDescent="0.25">
      <c r="A14" s="142"/>
      <c r="B14" s="2" t="s">
        <v>20</v>
      </c>
      <c r="C14" s="2" t="s">
        <v>700</v>
      </c>
      <c r="D14" s="2" t="s">
        <v>1189</v>
      </c>
      <c r="E14" s="2" t="s">
        <v>1189</v>
      </c>
      <c r="F14" s="2" t="s">
        <v>1189</v>
      </c>
      <c r="G14" s="2" t="s">
        <v>1189</v>
      </c>
      <c r="H14" s="90"/>
    </row>
    <row r="15" spans="1:8" ht="38.25" x14ac:dyDescent="0.25">
      <c r="A15" s="142"/>
      <c r="B15" s="141" t="s">
        <v>21</v>
      </c>
      <c r="C15" s="2" t="s">
        <v>839</v>
      </c>
      <c r="D15" s="2" t="s">
        <v>840</v>
      </c>
      <c r="E15" s="2" t="s">
        <v>841</v>
      </c>
      <c r="F15" s="2" t="s">
        <v>842</v>
      </c>
      <c r="G15" s="2" t="s">
        <v>843</v>
      </c>
      <c r="H15" s="90"/>
    </row>
    <row r="16" spans="1:8" ht="25.5" x14ac:dyDescent="0.25">
      <c r="A16" s="142"/>
      <c r="B16" s="142"/>
      <c r="C16" s="2" t="s">
        <v>844</v>
      </c>
      <c r="D16" s="2" t="s">
        <v>844</v>
      </c>
      <c r="E16" s="2" t="s">
        <v>845</v>
      </c>
      <c r="F16" s="2" t="s">
        <v>689</v>
      </c>
      <c r="G16" s="2" t="s">
        <v>846</v>
      </c>
      <c r="H16" s="90"/>
    </row>
    <row r="17" spans="1:8" ht="51" x14ac:dyDescent="0.25">
      <c r="A17" s="142"/>
      <c r="B17" s="142"/>
      <c r="C17" s="2" t="s">
        <v>847</v>
      </c>
      <c r="D17" s="2" t="s">
        <v>848</v>
      </c>
      <c r="E17" s="2" t="s">
        <v>845</v>
      </c>
      <c r="F17" s="2" t="s">
        <v>849</v>
      </c>
      <c r="G17" s="2" t="s">
        <v>850</v>
      </c>
      <c r="H17" s="90"/>
    </row>
    <row r="18" spans="1:8" ht="38.25" x14ac:dyDescent="0.25">
      <c r="A18" s="142"/>
      <c r="B18" s="142"/>
      <c r="C18" s="2" t="s">
        <v>844</v>
      </c>
      <c r="D18" s="2" t="s">
        <v>844</v>
      </c>
      <c r="E18" s="2" t="s">
        <v>845</v>
      </c>
      <c r="F18" s="2" t="s">
        <v>513</v>
      </c>
      <c r="G18" s="2" t="s">
        <v>851</v>
      </c>
      <c r="H18" s="90"/>
    </row>
    <row r="19" spans="1:8" ht="38.25" x14ac:dyDescent="0.25">
      <c r="A19" s="142"/>
      <c r="B19" s="142"/>
      <c r="C19" s="2" t="s">
        <v>844</v>
      </c>
      <c r="D19" s="2" t="s">
        <v>852</v>
      </c>
      <c r="E19" s="2" t="s">
        <v>845</v>
      </c>
      <c r="F19" s="2" t="s">
        <v>520</v>
      </c>
      <c r="G19" s="2" t="s">
        <v>853</v>
      </c>
      <c r="H19" s="90"/>
    </row>
    <row r="20" spans="1:8" ht="38.25" x14ac:dyDescent="0.25">
      <c r="A20" s="142"/>
      <c r="B20" s="142"/>
      <c r="C20" s="2" t="s">
        <v>844</v>
      </c>
      <c r="D20" s="2" t="s">
        <v>854</v>
      </c>
      <c r="E20" s="2" t="s">
        <v>845</v>
      </c>
      <c r="F20" s="2" t="s">
        <v>855</v>
      </c>
      <c r="G20" s="2" t="s">
        <v>856</v>
      </c>
      <c r="H20" s="90"/>
    </row>
    <row r="21" spans="1:8" ht="38.25" x14ac:dyDescent="0.25">
      <c r="A21" s="142"/>
      <c r="B21" s="143"/>
      <c r="C21" s="2" t="s">
        <v>844</v>
      </c>
      <c r="D21" s="2" t="s">
        <v>857</v>
      </c>
      <c r="E21" s="2" t="s">
        <v>845</v>
      </c>
      <c r="F21" s="2" t="s">
        <v>858</v>
      </c>
      <c r="G21" s="2" t="s">
        <v>859</v>
      </c>
      <c r="H21" s="90"/>
    </row>
    <row r="22" spans="1:8" ht="51" x14ac:dyDescent="0.25">
      <c r="A22" s="142"/>
      <c r="B22" s="141" t="s">
        <v>22</v>
      </c>
      <c r="C22" s="2" t="s">
        <v>819</v>
      </c>
      <c r="D22" s="2" t="s">
        <v>860</v>
      </c>
      <c r="E22" s="2" t="s">
        <v>861</v>
      </c>
      <c r="F22" s="2" t="s">
        <v>862</v>
      </c>
      <c r="G22" s="2" t="s">
        <v>863</v>
      </c>
      <c r="H22" s="90"/>
    </row>
    <row r="23" spans="1:8" ht="38.25" x14ac:dyDescent="0.25">
      <c r="A23" s="142"/>
      <c r="B23" s="143"/>
      <c r="C23" s="2" t="s">
        <v>512</v>
      </c>
      <c r="D23" s="2" t="s">
        <v>864</v>
      </c>
      <c r="E23" s="2" t="s">
        <v>861</v>
      </c>
      <c r="F23" s="2" t="s">
        <v>865</v>
      </c>
      <c r="G23" s="2" t="s">
        <v>866</v>
      </c>
      <c r="H23" s="90"/>
    </row>
    <row r="24" spans="1:8" ht="38.25" x14ac:dyDescent="0.25">
      <c r="A24" s="142"/>
      <c r="B24" s="141" t="s">
        <v>23</v>
      </c>
      <c r="C24" s="2" t="s">
        <v>867</v>
      </c>
      <c r="D24" s="2" t="s">
        <v>868</v>
      </c>
      <c r="E24" s="2" t="s">
        <v>836</v>
      </c>
      <c r="F24" s="2" t="s">
        <v>89</v>
      </c>
      <c r="G24" s="2" t="s">
        <v>869</v>
      </c>
      <c r="H24" s="90"/>
    </row>
    <row r="25" spans="1:8" ht="25.5" x14ac:dyDescent="0.25">
      <c r="A25" s="142"/>
      <c r="B25" s="143"/>
      <c r="C25" s="2" t="s">
        <v>512</v>
      </c>
      <c r="D25" s="2" t="s">
        <v>868</v>
      </c>
      <c r="E25" s="2" t="s">
        <v>870</v>
      </c>
      <c r="F25" s="2" t="s">
        <v>871</v>
      </c>
      <c r="G25" s="2" t="s">
        <v>872</v>
      </c>
      <c r="H25" s="90"/>
    </row>
    <row r="26" spans="1:8" ht="38.25" x14ac:dyDescent="0.25">
      <c r="A26" s="142"/>
      <c r="B26" s="141" t="s">
        <v>24</v>
      </c>
      <c r="C26" s="2" t="s">
        <v>867</v>
      </c>
      <c r="D26" s="2" t="s">
        <v>868</v>
      </c>
      <c r="E26" s="2" t="s">
        <v>836</v>
      </c>
      <c r="F26" s="2" t="s">
        <v>89</v>
      </c>
      <c r="G26" s="2" t="s">
        <v>869</v>
      </c>
      <c r="H26" s="90"/>
    </row>
    <row r="27" spans="1:8" ht="25.5" x14ac:dyDescent="0.25">
      <c r="A27" s="143"/>
      <c r="B27" s="143"/>
      <c r="C27" s="2" t="s">
        <v>512</v>
      </c>
      <c r="D27" s="2" t="s">
        <v>868</v>
      </c>
      <c r="E27" s="2" t="s">
        <v>870</v>
      </c>
      <c r="F27" s="2" t="s">
        <v>871</v>
      </c>
      <c r="G27" s="2" t="s">
        <v>872</v>
      </c>
      <c r="H27" s="90"/>
    </row>
    <row r="28" spans="1:8" ht="63.75" x14ac:dyDescent="0.25">
      <c r="A28" s="141" t="s">
        <v>26</v>
      </c>
      <c r="B28" s="141" t="s">
        <v>27</v>
      </c>
      <c r="C28" s="2" t="s">
        <v>563</v>
      </c>
      <c r="D28" s="2" t="s">
        <v>873</v>
      </c>
      <c r="E28" s="2" t="s">
        <v>874</v>
      </c>
      <c r="F28" s="2" t="s">
        <v>875</v>
      </c>
      <c r="G28" s="2" t="s">
        <v>876</v>
      </c>
      <c r="H28" s="90"/>
    </row>
    <row r="29" spans="1:8" ht="51" x14ac:dyDescent="0.25">
      <c r="A29" s="142"/>
      <c r="B29" s="143"/>
      <c r="C29" s="2" t="s">
        <v>750</v>
      </c>
      <c r="D29" s="2" t="s">
        <v>877</v>
      </c>
      <c r="E29" s="2" t="s">
        <v>836</v>
      </c>
      <c r="F29" s="2" t="s">
        <v>878</v>
      </c>
      <c r="G29" s="2" t="s">
        <v>879</v>
      </c>
      <c r="H29" s="90"/>
    </row>
    <row r="30" spans="1:8" ht="51" x14ac:dyDescent="0.25">
      <c r="A30" s="142"/>
      <c r="B30" s="141" t="s">
        <v>28</v>
      </c>
      <c r="C30" s="2" t="s">
        <v>512</v>
      </c>
      <c r="D30" s="2" t="s">
        <v>1193</v>
      </c>
      <c r="E30" s="2" t="s">
        <v>1328</v>
      </c>
      <c r="F30" s="2" t="s">
        <v>1194</v>
      </c>
      <c r="G30" s="2" t="s">
        <v>1195</v>
      </c>
      <c r="H30" s="90"/>
    </row>
    <row r="31" spans="1:8" ht="63.75" x14ac:dyDescent="0.25">
      <c r="A31" s="142"/>
      <c r="B31" s="143"/>
      <c r="C31" s="2" t="s">
        <v>819</v>
      </c>
      <c r="D31" s="2" t="s">
        <v>1196</v>
      </c>
      <c r="E31" s="2" t="s">
        <v>1197</v>
      </c>
      <c r="F31" s="2" t="s">
        <v>1076</v>
      </c>
      <c r="G31" s="2" t="s">
        <v>1195</v>
      </c>
      <c r="H31" s="90"/>
    </row>
    <row r="32" spans="1:8" ht="89.25" x14ac:dyDescent="0.25">
      <c r="A32" s="142"/>
      <c r="B32" s="141" t="s">
        <v>29</v>
      </c>
      <c r="C32" s="2" t="s">
        <v>703</v>
      </c>
      <c r="D32" s="2" t="s">
        <v>880</v>
      </c>
      <c r="E32" s="2" t="s">
        <v>1328</v>
      </c>
      <c r="F32" s="2" t="s">
        <v>881</v>
      </c>
      <c r="G32" s="2" t="s">
        <v>882</v>
      </c>
      <c r="H32" s="90"/>
    </row>
    <row r="33" spans="1:8" ht="38.25" x14ac:dyDescent="0.25">
      <c r="A33" s="142"/>
      <c r="B33" s="143"/>
      <c r="C33" s="2" t="s">
        <v>883</v>
      </c>
      <c r="D33" s="2" t="s">
        <v>498</v>
      </c>
      <c r="E33" s="2" t="s">
        <v>1328</v>
      </c>
      <c r="F33" s="2" t="s">
        <v>884</v>
      </c>
      <c r="G33" s="2" t="s">
        <v>885</v>
      </c>
      <c r="H33" s="90"/>
    </row>
    <row r="34" spans="1:8" ht="51" x14ac:dyDescent="0.25">
      <c r="A34" s="142"/>
      <c r="B34" s="141" t="s">
        <v>30</v>
      </c>
      <c r="C34" s="2" t="s">
        <v>819</v>
      </c>
      <c r="D34" s="2" t="s">
        <v>90</v>
      </c>
      <c r="E34" s="2" t="s">
        <v>886</v>
      </c>
      <c r="F34" s="2" t="s">
        <v>590</v>
      </c>
      <c r="G34" s="2" t="s">
        <v>887</v>
      </c>
      <c r="H34" s="90"/>
    </row>
    <row r="35" spans="1:8" ht="51" x14ac:dyDescent="0.25">
      <c r="A35" s="142"/>
      <c r="B35" s="142"/>
      <c r="C35" s="2" t="s">
        <v>718</v>
      </c>
      <c r="D35" s="2" t="s">
        <v>90</v>
      </c>
      <c r="E35" s="2" t="s">
        <v>888</v>
      </c>
      <c r="F35" s="2" t="s">
        <v>889</v>
      </c>
      <c r="G35" s="2" t="s">
        <v>890</v>
      </c>
      <c r="H35" s="90"/>
    </row>
    <row r="36" spans="1:8" ht="38.25" x14ac:dyDescent="0.25">
      <c r="A36" s="142"/>
      <c r="B36" s="143"/>
      <c r="C36" s="2" t="s">
        <v>512</v>
      </c>
      <c r="D36" s="2" t="s">
        <v>90</v>
      </c>
      <c r="E36" s="2" t="s">
        <v>886</v>
      </c>
      <c r="F36" s="2" t="s">
        <v>891</v>
      </c>
      <c r="G36" s="2" t="s">
        <v>892</v>
      </c>
      <c r="H36" s="90"/>
    </row>
    <row r="37" spans="1:8" x14ac:dyDescent="0.25">
      <c r="A37" s="142"/>
      <c r="B37" s="2" t="s">
        <v>31</v>
      </c>
      <c r="C37" s="2"/>
      <c r="D37" s="2"/>
      <c r="E37" s="2"/>
      <c r="F37" s="2"/>
      <c r="G37" s="2"/>
      <c r="H37" s="90"/>
    </row>
    <row r="38" spans="1:8" ht="114.75" x14ac:dyDescent="0.25">
      <c r="A38" s="142"/>
      <c r="B38" s="141" t="s">
        <v>32</v>
      </c>
      <c r="C38" s="2" t="s">
        <v>893</v>
      </c>
      <c r="D38" s="2" t="s">
        <v>90</v>
      </c>
      <c r="E38" s="2" t="s">
        <v>894</v>
      </c>
      <c r="F38" s="2" t="s">
        <v>895</v>
      </c>
      <c r="G38" s="2" t="s">
        <v>896</v>
      </c>
      <c r="H38" s="90"/>
    </row>
    <row r="39" spans="1:8" ht="76.5" x14ac:dyDescent="0.25">
      <c r="A39" s="142"/>
      <c r="B39" s="142"/>
      <c r="C39" s="2" t="s">
        <v>512</v>
      </c>
      <c r="D39" s="2" t="s">
        <v>897</v>
      </c>
      <c r="E39" s="2" t="s">
        <v>874</v>
      </c>
      <c r="F39" s="2" t="s">
        <v>898</v>
      </c>
      <c r="G39" s="2" t="s">
        <v>899</v>
      </c>
      <c r="H39" s="90"/>
    </row>
    <row r="40" spans="1:8" ht="114.75" x14ac:dyDescent="0.25">
      <c r="A40" s="143"/>
      <c r="B40" s="143"/>
      <c r="C40" s="2" t="s">
        <v>750</v>
      </c>
      <c r="D40" s="2" t="s">
        <v>900</v>
      </c>
      <c r="E40" s="2" t="s">
        <v>836</v>
      </c>
      <c r="F40" s="2" t="s">
        <v>901</v>
      </c>
      <c r="G40" s="2" t="s">
        <v>902</v>
      </c>
      <c r="H40" s="90"/>
    </row>
    <row r="41" spans="1:8" ht="38.25" x14ac:dyDescent="0.25">
      <c r="A41" s="141" t="s">
        <v>33</v>
      </c>
      <c r="B41" s="141" t="s">
        <v>34</v>
      </c>
      <c r="C41" s="2" t="s">
        <v>512</v>
      </c>
      <c r="D41" s="2" t="s">
        <v>903</v>
      </c>
      <c r="E41" s="2" t="s">
        <v>904</v>
      </c>
      <c r="F41" s="2" t="s">
        <v>905</v>
      </c>
      <c r="G41" s="2" t="s">
        <v>906</v>
      </c>
      <c r="H41" s="90"/>
    </row>
    <row r="42" spans="1:8" ht="25.5" x14ac:dyDescent="0.25">
      <c r="A42" s="142"/>
      <c r="B42" s="143"/>
      <c r="C42" s="2" t="s">
        <v>907</v>
      </c>
      <c r="D42" s="2" t="s">
        <v>908</v>
      </c>
      <c r="E42" s="2" t="s">
        <v>909</v>
      </c>
      <c r="F42" s="2" t="s">
        <v>910</v>
      </c>
      <c r="G42" s="2" t="s">
        <v>911</v>
      </c>
      <c r="H42" s="90"/>
    </row>
    <row r="43" spans="1:8" x14ac:dyDescent="0.25">
      <c r="A43" s="142"/>
      <c r="B43" s="141" t="s">
        <v>35</v>
      </c>
      <c r="C43" s="2" t="s">
        <v>592</v>
      </c>
      <c r="D43" s="2" t="s">
        <v>90</v>
      </c>
      <c r="E43" s="2" t="s">
        <v>912</v>
      </c>
      <c r="F43" s="2" t="s">
        <v>913</v>
      </c>
      <c r="G43" s="2" t="s">
        <v>913</v>
      </c>
      <c r="H43" s="90"/>
    </row>
    <row r="44" spans="1:8" x14ac:dyDescent="0.25">
      <c r="A44" s="142"/>
      <c r="B44" s="142"/>
      <c r="C44" s="2" t="s">
        <v>785</v>
      </c>
      <c r="D44" s="2" t="s">
        <v>90</v>
      </c>
      <c r="E44" s="2" t="s">
        <v>912</v>
      </c>
      <c r="F44" s="2" t="s">
        <v>516</v>
      </c>
      <c r="G44" s="2" t="s">
        <v>516</v>
      </c>
      <c r="H44" s="90"/>
    </row>
    <row r="45" spans="1:8" x14ac:dyDescent="0.25">
      <c r="A45" s="142"/>
      <c r="B45" s="142"/>
      <c r="C45" s="2" t="s">
        <v>266</v>
      </c>
      <c r="D45" s="2" t="s">
        <v>90</v>
      </c>
      <c r="E45" s="2" t="s">
        <v>912</v>
      </c>
      <c r="F45" s="2" t="s">
        <v>913</v>
      </c>
      <c r="G45" s="2" t="s">
        <v>913</v>
      </c>
      <c r="H45" s="90"/>
    </row>
    <row r="46" spans="1:8" ht="25.5" x14ac:dyDescent="0.25">
      <c r="A46" s="142"/>
      <c r="B46" s="143"/>
      <c r="C46" s="2" t="s">
        <v>584</v>
      </c>
      <c r="D46" s="2" t="s">
        <v>90</v>
      </c>
      <c r="E46" s="2" t="s">
        <v>914</v>
      </c>
      <c r="F46" s="2" t="s">
        <v>913</v>
      </c>
      <c r="G46" s="2" t="s">
        <v>913</v>
      </c>
      <c r="H46" s="90"/>
    </row>
    <row r="47" spans="1:8" ht="51" x14ac:dyDescent="0.25">
      <c r="A47" s="142"/>
      <c r="B47" s="2" t="s">
        <v>36</v>
      </c>
      <c r="C47" s="2" t="s">
        <v>563</v>
      </c>
      <c r="D47" s="2" t="s">
        <v>915</v>
      </c>
      <c r="E47" s="2" t="s">
        <v>874</v>
      </c>
      <c r="F47" s="2" t="s">
        <v>916</v>
      </c>
      <c r="G47" s="2" t="s">
        <v>1307</v>
      </c>
      <c r="H47" s="90"/>
    </row>
    <row r="48" spans="1:8" ht="51" x14ac:dyDescent="0.25">
      <c r="A48" s="142"/>
      <c r="B48" s="141" t="s">
        <v>37</v>
      </c>
      <c r="C48" s="2" t="s">
        <v>566</v>
      </c>
      <c r="D48" s="2" t="s">
        <v>566</v>
      </c>
      <c r="E48" s="2" t="s">
        <v>917</v>
      </c>
      <c r="F48" s="2" t="s">
        <v>567</v>
      </c>
      <c r="G48" s="2" t="s">
        <v>918</v>
      </c>
      <c r="H48" s="90"/>
    </row>
    <row r="49" spans="1:8" x14ac:dyDescent="0.25">
      <c r="A49" s="142"/>
      <c r="B49" s="142"/>
      <c r="C49" s="2" t="s">
        <v>557</v>
      </c>
      <c r="D49" s="2" t="s">
        <v>557</v>
      </c>
      <c r="E49" s="2" t="s">
        <v>919</v>
      </c>
      <c r="F49" s="2" t="s">
        <v>569</v>
      </c>
      <c r="G49" s="2" t="s">
        <v>920</v>
      </c>
      <c r="H49" s="90"/>
    </row>
    <row r="50" spans="1:8" ht="51" x14ac:dyDescent="0.25">
      <c r="A50" s="142"/>
      <c r="B50" s="143"/>
      <c r="C50" s="2" t="s">
        <v>563</v>
      </c>
      <c r="D50" s="2" t="s">
        <v>921</v>
      </c>
      <c r="E50" s="2" t="s">
        <v>922</v>
      </c>
      <c r="F50" s="2" t="s">
        <v>564</v>
      </c>
      <c r="G50" s="2" t="s">
        <v>923</v>
      </c>
      <c r="H50" s="90"/>
    </row>
    <row r="51" spans="1:8" ht="25.5" x14ac:dyDescent="0.25">
      <c r="A51" s="142"/>
      <c r="B51" s="184" t="s">
        <v>38</v>
      </c>
      <c r="C51" s="80" t="s">
        <v>563</v>
      </c>
      <c r="D51" s="80" t="s">
        <v>1332</v>
      </c>
      <c r="E51" s="80" t="s">
        <v>836</v>
      </c>
      <c r="F51" s="98">
        <v>42522</v>
      </c>
      <c r="G51" s="98">
        <v>42522</v>
      </c>
      <c r="H51" s="90"/>
    </row>
    <row r="52" spans="1:8" ht="25.5" x14ac:dyDescent="0.25">
      <c r="A52" s="142"/>
      <c r="B52" s="147"/>
      <c r="C52" s="91" t="s">
        <v>785</v>
      </c>
      <c r="D52" s="91" t="s">
        <v>1331</v>
      </c>
      <c r="E52" s="91" t="s">
        <v>952</v>
      </c>
      <c r="F52" s="86">
        <v>42096</v>
      </c>
      <c r="G52" s="86">
        <v>42096</v>
      </c>
      <c r="H52" s="90"/>
    </row>
    <row r="53" spans="1:8" ht="25.5" x14ac:dyDescent="0.25">
      <c r="A53" s="142"/>
      <c r="B53" s="147"/>
      <c r="C53" s="91" t="s">
        <v>584</v>
      </c>
      <c r="D53" s="91" t="s">
        <v>1331</v>
      </c>
      <c r="E53" s="91" t="s">
        <v>952</v>
      </c>
      <c r="F53" s="86">
        <v>41961</v>
      </c>
      <c r="G53" s="86">
        <v>41961</v>
      </c>
      <c r="H53" s="90"/>
    </row>
    <row r="54" spans="1:8" ht="25.5" x14ac:dyDescent="0.25">
      <c r="A54" s="142"/>
      <c r="B54" s="147"/>
      <c r="C54" s="91" t="s">
        <v>592</v>
      </c>
      <c r="D54" s="83" t="s">
        <v>1331</v>
      </c>
      <c r="E54" s="83" t="s">
        <v>952</v>
      </c>
      <c r="F54" s="101">
        <v>41521</v>
      </c>
      <c r="G54" s="101">
        <v>41521</v>
      </c>
      <c r="H54" s="90"/>
    </row>
    <row r="55" spans="1:8" ht="51" x14ac:dyDescent="0.25">
      <c r="A55" s="142"/>
      <c r="B55" s="147"/>
      <c r="C55" s="89" t="s">
        <v>750</v>
      </c>
      <c r="D55" s="83" t="s">
        <v>1061</v>
      </c>
      <c r="E55" s="91" t="s">
        <v>836</v>
      </c>
      <c r="F55" s="101">
        <v>41596</v>
      </c>
      <c r="G55" s="101">
        <v>41605</v>
      </c>
      <c r="H55" s="90"/>
    </row>
    <row r="56" spans="1:8" ht="51" x14ac:dyDescent="0.25">
      <c r="A56" s="142"/>
      <c r="B56" s="159"/>
      <c r="C56" s="82" t="s">
        <v>893</v>
      </c>
      <c r="D56" s="82" t="s">
        <v>893</v>
      </c>
      <c r="E56" s="91" t="s">
        <v>1320</v>
      </c>
      <c r="F56" s="101">
        <v>40170</v>
      </c>
      <c r="G56" s="101">
        <v>40116</v>
      </c>
      <c r="H56" s="90"/>
    </row>
    <row r="57" spans="1:8" ht="76.5" x14ac:dyDescent="0.25">
      <c r="A57" s="142"/>
      <c r="B57" s="141" t="s">
        <v>39</v>
      </c>
      <c r="C57" s="81" t="s">
        <v>563</v>
      </c>
      <c r="D57" s="99" t="s">
        <v>1306</v>
      </c>
      <c r="E57" s="87" t="s">
        <v>874</v>
      </c>
      <c r="F57" s="100">
        <v>42004</v>
      </c>
      <c r="G57" s="100" t="s">
        <v>1308</v>
      </c>
      <c r="H57" s="90"/>
    </row>
    <row r="58" spans="1:8" ht="51" x14ac:dyDescent="0.25">
      <c r="A58" s="142"/>
      <c r="B58" s="142"/>
      <c r="C58" s="89" t="s">
        <v>750</v>
      </c>
      <c r="D58" s="87"/>
      <c r="E58" s="81" t="s">
        <v>836</v>
      </c>
      <c r="F58" s="88">
        <v>41551</v>
      </c>
      <c r="G58" s="88" t="s">
        <v>1309</v>
      </c>
      <c r="H58" s="90"/>
    </row>
    <row r="59" spans="1:8" ht="38.25" x14ac:dyDescent="0.25">
      <c r="A59" s="142"/>
      <c r="B59" s="143"/>
      <c r="C59" s="2" t="s">
        <v>718</v>
      </c>
      <c r="D59" s="76" t="s">
        <v>1310</v>
      </c>
      <c r="E59" s="2" t="s">
        <v>1312</v>
      </c>
      <c r="F59" s="85">
        <v>43074</v>
      </c>
      <c r="G59" s="76" t="s">
        <v>1311</v>
      </c>
      <c r="H59" s="90"/>
    </row>
    <row r="60" spans="1:8" ht="38.25" x14ac:dyDescent="0.25">
      <c r="A60" s="142"/>
      <c r="B60" s="141" t="s">
        <v>40</v>
      </c>
      <c r="C60" s="2" t="s">
        <v>924</v>
      </c>
      <c r="D60" s="2" t="s">
        <v>924</v>
      </c>
      <c r="E60" s="2" t="s">
        <v>925</v>
      </c>
      <c r="F60" s="2" t="s">
        <v>926</v>
      </c>
      <c r="G60" s="2" t="s">
        <v>927</v>
      </c>
      <c r="H60" s="90"/>
    </row>
    <row r="61" spans="1:8" ht="51" x14ac:dyDescent="0.25">
      <c r="A61" s="143"/>
      <c r="B61" s="143"/>
      <c r="C61" s="2" t="s">
        <v>750</v>
      </c>
      <c r="D61" s="2" t="s">
        <v>928</v>
      </c>
      <c r="E61" s="2" t="s">
        <v>836</v>
      </c>
      <c r="F61" s="2" t="s">
        <v>777</v>
      </c>
      <c r="G61" s="2" t="s">
        <v>929</v>
      </c>
      <c r="H61" s="90"/>
    </row>
    <row r="62" spans="1:8" ht="38.25" x14ac:dyDescent="0.25">
      <c r="A62" s="141" t="s">
        <v>41</v>
      </c>
      <c r="B62" s="141" t="s">
        <v>42</v>
      </c>
      <c r="C62" s="2" t="s">
        <v>563</v>
      </c>
      <c r="D62" s="2" t="s">
        <v>930</v>
      </c>
      <c r="E62" s="2" t="s">
        <v>836</v>
      </c>
      <c r="F62" s="2" t="s">
        <v>932</v>
      </c>
      <c r="G62" s="2" t="s">
        <v>933</v>
      </c>
      <c r="H62" s="90"/>
    </row>
    <row r="63" spans="1:8" ht="51" x14ac:dyDescent="0.25">
      <c r="A63" s="142"/>
      <c r="B63" s="142"/>
      <c r="C63" s="2" t="s">
        <v>750</v>
      </c>
      <c r="D63" s="2" t="s">
        <v>860</v>
      </c>
      <c r="E63" s="2" t="s">
        <v>836</v>
      </c>
      <c r="F63" s="2" t="s">
        <v>934</v>
      </c>
      <c r="G63" s="2" t="s">
        <v>935</v>
      </c>
      <c r="H63" s="90"/>
    </row>
    <row r="64" spans="1:8" ht="38.25" x14ac:dyDescent="0.25">
      <c r="A64" s="142"/>
      <c r="B64" s="142"/>
      <c r="C64" s="2" t="s">
        <v>936</v>
      </c>
      <c r="D64" s="2" t="s">
        <v>669</v>
      </c>
      <c r="E64" s="2" t="s">
        <v>937</v>
      </c>
      <c r="F64" s="2" t="s">
        <v>938</v>
      </c>
      <c r="G64" s="2" t="s">
        <v>939</v>
      </c>
      <c r="H64" s="90"/>
    </row>
    <row r="65" spans="1:8" ht="25.5" x14ac:dyDescent="0.25">
      <c r="A65" s="142"/>
      <c r="B65" s="143"/>
      <c r="C65" s="2" t="s">
        <v>940</v>
      </c>
      <c r="D65" s="2" t="s">
        <v>730</v>
      </c>
      <c r="E65" s="2" t="s">
        <v>941</v>
      </c>
      <c r="F65" s="2" t="s">
        <v>942</v>
      </c>
      <c r="G65" s="2" t="s">
        <v>943</v>
      </c>
      <c r="H65" s="90"/>
    </row>
    <row r="66" spans="1:8" ht="38.25" x14ac:dyDescent="0.25">
      <c r="A66" s="142"/>
      <c r="B66" s="141" t="s">
        <v>43</v>
      </c>
      <c r="C66" s="2" t="s">
        <v>936</v>
      </c>
      <c r="D66" s="2" t="s">
        <v>669</v>
      </c>
      <c r="E66" s="2" t="s">
        <v>937</v>
      </c>
      <c r="F66" s="2" t="s">
        <v>938</v>
      </c>
      <c r="G66" s="2" t="s">
        <v>939</v>
      </c>
      <c r="H66" s="90"/>
    </row>
    <row r="67" spans="1:8" ht="25.5" x14ac:dyDescent="0.25">
      <c r="A67" s="142"/>
      <c r="B67" s="142"/>
      <c r="C67" s="2" t="s">
        <v>940</v>
      </c>
      <c r="D67" s="2" t="s">
        <v>730</v>
      </c>
      <c r="E67" s="2" t="s">
        <v>941</v>
      </c>
      <c r="F67" s="2" t="s">
        <v>942</v>
      </c>
      <c r="G67" s="2" t="s">
        <v>943</v>
      </c>
      <c r="H67" s="90"/>
    </row>
    <row r="68" spans="1:8" ht="38.25" x14ac:dyDescent="0.25">
      <c r="A68" s="142"/>
      <c r="B68" s="142"/>
      <c r="C68" s="2" t="s">
        <v>563</v>
      </c>
      <c r="D68" s="2" t="s">
        <v>930</v>
      </c>
      <c r="E68" s="2" t="s">
        <v>836</v>
      </c>
      <c r="F68" s="2" t="s">
        <v>932</v>
      </c>
      <c r="G68" s="2" t="s">
        <v>944</v>
      </c>
      <c r="H68" s="90"/>
    </row>
    <row r="69" spans="1:8" ht="25.5" x14ac:dyDescent="0.25">
      <c r="A69" s="142"/>
      <c r="B69" s="143"/>
      <c r="C69" s="2" t="s">
        <v>945</v>
      </c>
      <c r="D69" s="2" t="s">
        <v>946</v>
      </c>
      <c r="E69" s="2" t="s">
        <v>836</v>
      </c>
      <c r="F69" s="2" t="s">
        <v>934</v>
      </c>
      <c r="G69" s="2" t="s">
        <v>947</v>
      </c>
      <c r="H69" s="90"/>
    </row>
    <row r="70" spans="1:8" ht="25.5" x14ac:dyDescent="0.25">
      <c r="A70" s="142"/>
      <c r="B70" s="141" t="s">
        <v>44</v>
      </c>
      <c r="C70" s="2" t="s">
        <v>940</v>
      </c>
      <c r="D70" s="2" t="s">
        <v>730</v>
      </c>
      <c r="E70" s="2" t="s">
        <v>941</v>
      </c>
      <c r="F70" s="2" t="s">
        <v>942</v>
      </c>
      <c r="G70" s="2" t="s">
        <v>943</v>
      </c>
      <c r="H70" s="90"/>
    </row>
    <row r="71" spans="1:8" ht="38.25" x14ac:dyDescent="0.25">
      <c r="A71" s="142"/>
      <c r="B71" s="142"/>
      <c r="C71" s="2" t="s">
        <v>936</v>
      </c>
      <c r="D71" s="2" t="s">
        <v>669</v>
      </c>
      <c r="E71" s="2" t="s">
        <v>937</v>
      </c>
      <c r="F71" s="2" t="s">
        <v>938</v>
      </c>
      <c r="G71" s="2" t="s">
        <v>939</v>
      </c>
      <c r="H71" s="90"/>
    </row>
    <row r="72" spans="1:8" ht="51" x14ac:dyDescent="0.25">
      <c r="A72" s="142"/>
      <c r="B72" s="142"/>
      <c r="C72" s="2" t="s">
        <v>750</v>
      </c>
      <c r="D72" s="2" t="s">
        <v>860</v>
      </c>
      <c r="E72" s="2" t="s">
        <v>836</v>
      </c>
      <c r="F72" s="2" t="s">
        <v>934</v>
      </c>
      <c r="G72" s="2" t="s">
        <v>935</v>
      </c>
      <c r="H72" s="90"/>
    </row>
    <row r="73" spans="1:8" ht="38.25" x14ac:dyDescent="0.25">
      <c r="A73" s="142"/>
      <c r="B73" s="143"/>
      <c r="C73" s="2" t="s">
        <v>563</v>
      </c>
      <c r="D73" s="2" t="s">
        <v>930</v>
      </c>
      <c r="E73" s="2" t="s">
        <v>836</v>
      </c>
      <c r="F73" s="2" t="s">
        <v>932</v>
      </c>
      <c r="G73" s="2" t="s">
        <v>933</v>
      </c>
      <c r="H73" s="90"/>
    </row>
    <row r="74" spans="1:8" ht="38.25" x14ac:dyDescent="0.25">
      <c r="A74" s="142"/>
      <c r="B74" s="141" t="s">
        <v>45</v>
      </c>
      <c r="C74" s="2" t="s">
        <v>936</v>
      </c>
      <c r="D74" s="2" t="s">
        <v>669</v>
      </c>
      <c r="E74" s="2" t="s">
        <v>937</v>
      </c>
      <c r="F74" s="2" t="s">
        <v>938</v>
      </c>
      <c r="G74" s="2" t="s">
        <v>939</v>
      </c>
      <c r="H74" s="90"/>
    </row>
    <row r="75" spans="1:8" ht="51" x14ac:dyDescent="0.25">
      <c r="A75" s="142"/>
      <c r="B75" s="142"/>
      <c r="C75" s="2" t="s">
        <v>750</v>
      </c>
      <c r="D75" s="2" t="s">
        <v>860</v>
      </c>
      <c r="E75" s="2" t="s">
        <v>836</v>
      </c>
      <c r="F75" s="2" t="s">
        <v>934</v>
      </c>
      <c r="G75" s="2" t="s">
        <v>947</v>
      </c>
      <c r="H75" s="90"/>
    </row>
    <row r="76" spans="1:8" ht="38.25" x14ac:dyDescent="0.25">
      <c r="A76" s="142"/>
      <c r="B76" s="142"/>
      <c r="C76" s="2" t="s">
        <v>563</v>
      </c>
      <c r="D76" s="2" t="s">
        <v>930</v>
      </c>
      <c r="E76" s="2" t="s">
        <v>931</v>
      </c>
      <c r="F76" s="2" t="s">
        <v>932</v>
      </c>
      <c r="G76" s="2" t="s">
        <v>944</v>
      </c>
      <c r="H76" s="90"/>
    </row>
    <row r="77" spans="1:8" ht="25.5" x14ac:dyDescent="0.25">
      <c r="A77" s="142"/>
      <c r="B77" s="143"/>
      <c r="C77" s="2" t="s">
        <v>940</v>
      </c>
      <c r="D77" s="2" t="s">
        <v>730</v>
      </c>
      <c r="E77" s="2" t="s">
        <v>941</v>
      </c>
      <c r="F77" s="2" t="s">
        <v>942</v>
      </c>
      <c r="G77" s="2" t="s">
        <v>943</v>
      </c>
      <c r="H77" s="90"/>
    </row>
    <row r="78" spans="1:8" ht="25.5" x14ac:dyDescent="0.25">
      <c r="A78" s="142"/>
      <c r="B78" s="141" t="s">
        <v>46</v>
      </c>
      <c r="C78" s="2" t="s">
        <v>940</v>
      </c>
      <c r="D78" s="2" t="s">
        <v>730</v>
      </c>
      <c r="E78" s="2" t="s">
        <v>941</v>
      </c>
      <c r="F78" s="2" t="s">
        <v>942</v>
      </c>
      <c r="G78" s="2" t="s">
        <v>943</v>
      </c>
      <c r="H78" s="90"/>
    </row>
    <row r="79" spans="1:8" ht="38.25" x14ac:dyDescent="0.25">
      <c r="A79" s="142"/>
      <c r="B79" s="142"/>
      <c r="C79" s="2" t="s">
        <v>563</v>
      </c>
      <c r="D79" s="2" t="s">
        <v>930</v>
      </c>
      <c r="E79" s="2" t="s">
        <v>836</v>
      </c>
      <c r="F79" s="2" t="s">
        <v>932</v>
      </c>
      <c r="G79" s="2" t="s">
        <v>933</v>
      </c>
      <c r="H79" s="90"/>
    </row>
    <row r="80" spans="1:8" ht="51" x14ac:dyDescent="0.25">
      <c r="A80" s="142"/>
      <c r="B80" s="142"/>
      <c r="C80" s="2" t="s">
        <v>750</v>
      </c>
      <c r="D80" s="2" t="s">
        <v>860</v>
      </c>
      <c r="E80" s="2" t="s">
        <v>836</v>
      </c>
      <c r="F80" s="2" t="s">
        <v>934</v>
      </c>
      <c r="G80" s="2" t="s">
        <v>935</v>
      </c>
      <c r="H80" s="90"/>
    </row>
    <row r="81" spans="1:8" ht="38.25" x14ac:dyDescent="0.25">
      <c r="A81" s="143"/>
      <c r="B81" s="143"/>
      <c r="C81" s="2" t="s">
        <v>936</v>
      </c>
      <c r="D81" s="2" t="s">
        <v>669</v>
      </c>
      <c r="E81" s="2" t="s">
        <v>937</v>
      </c>
      <c r="F81" s="2" t="s">
        <v>938</v>
      </c>
      <c r="G81" s="2" t="s">
        <v>1327</v>
      </c>
      <c r="H81" s="90"/>
    </row>
    <row r="82" spans="1:8" ht="38.25" x14ac:dyDescent="0.25">
      <c r="A82" s="141" t="s">
        <v>47</v>
      </c>
      <c r="B82" s="141" t="s">
        <v>48</v>
      </c>
      <c r="C82" s="2" t="s">
        <v>566</v>
      </c>
      <c r="D82" s="2" t="s">
        <v>566</v>
      </c>
      <c r="E82" s="2" t="s">
        <v>948</v>
      </c>
      <c r="F82" s="2" t="s">
        <v>949</v>
      </c>
      <c r="G82" s="2" t="s">
        <v>950</v>
      </c>
      <c r="H82" s="90"/>
    </row>
    <row r="83" spans="1:8" ht="38.25" x14ac:dyDescent="0.25">
      <c r="A83" s="142"/>
      <c r="B83" s="142"/>
      <c r="C83" s="2" t="s">
        <v>566</v>
      </c>
      <c r="D83" s="2" t="s">
        <v>951</v>
      </c>
      <c r="E83" s="2" t="s">
        <v>952</v>
      </c>
      <c r="F83" s="2" t="s">
        <v>949</v>
      </c>
      <c r="G83" s="2" t="s">
        <v>950</v>
      </c>
      <c r="H83" s="90"/>
    </row>
    <row r="84" spans="1:8" ht="38.25" x14ac:dyDescent="0.25">
      <c r="A84" s="142"/>
      <c r="B84" s="142"/>
      <c r="C84" s="2" t="s">
        <v>844</v>
      </c>
      <c r="D84" s="2" t="s">
        <v>953</v>
      </c>
      <c r="E84" s="2" t="s">
        <v>954</v>
      </c>
      <c r="F84" s="2" t="s">
        <v>955</v>
      </c>
      <c r="G84" s="2" t="s">
        <v>956</v>
      </c>
      <c r="H84" s="90"/>
    </row>
    <row r="85" spans="1:8" ht="38.25" x14ac:dyDescent="0.25">
      <c r="A85" s="142"/>
      <c r="B85" s="142"/>
      <c r="C85" s="2" t="s">
        <v>844</v>
      </c>
      <c r="D85" s="2" t="s">
        <v>957</v>
      </c>
      <c r="E85" s="2" t="s">
        <v>958</v>
      </c>
      <c r="F85" s="2" t="s">
        <v>955</v>
      </c>
      <c r="G85" s="2" t="s">
        <v>956</v>
      </c>
      <c r="H85" s="90"/>
    </row>
    <row r="86" spans="1:8" ht="38.25" x14ac:dyDescent="0.25">
      <c r="A86" s="142"/>
      <c r="B86" s="142"/>
      <c r="C86" s="2" t="s">
        <v>844</v>
      </c>
      <c r="D86" s="2" t="s">
        <v>959</v>
      </c>
      <c r="E86" s="2" t="s">
        <v>960</v>
      </c>
      <c r="F86" s="2" t="s">
        <v>955</v>
      </c>
      <c r="G86" s="2" t="s">
        <v>956</v>
      </c>
      <c r="H86" s="90"/>
    </row>
    <row r="87" spans="1:8" x14ac:dyDescent="0.25">
      <c r="A87" s="142"/>
      <c r="B87" s="143"/>
      <c r="C87" s="2" t="s">
        <v>844</v>
      </c>
      <c r="D87" s="2" t="s">
        <v>961</v>
      </c>
      <c r="E87" s="2" t="s">
        <v>836</v>
      </c>
      <c r="F87" s="2" t="s">
        <v>955</v>
      </c>
      <c r="G87" s="2" t="s">
        <v>956</v>
      </c>
      <c r="H87" s="90"/>
    </row>
    <row r="88" spans="1:8" ht="38.25" x14ac:dyDescent="0.25">
      <c r="A88" s="142"/>
      <c r="B88" s="141" t="s">
        <v>49</v>
      </c>
      <c r="C88" s="2" t="s">
        <v>962</v>
      </c>
      <c r="D88" s="2" t="s">
        <v>877</v>
      </c>
      <c r="E88" s="2" t="s">
        <v>836</v>
      </c>
      <c r="F88" s="48">
        <v>41543</v>
      </c>
      <c r="G88" s="2" t="s">
        <v>1326</v>
      </c>
      <c r="H88" s="90"/>
    </row>
    <row r="89" spans="1:8" ht="51" x14ac:dyDescent="0.25">
      <c r="A89" s="142"/>
      <c r="B89" s="143"/>
      <c r="C89" s="2" t="s">
        <v>512</v>
      </c>
      <c r="D89" s="2" t="s">
        <v>963</v>
      </c>
      <c r="E89" s="2" t="s">
        <v>1313</v>
      </c>
      <c r="F89" s="48">
        <v>41652</v>
      </c>
      <c r="G89" s="2" t="s">
        <v>1325</v>
      </c>
      <c r="H89" s="90"/>
    </row>
    <row r="90" spans="1:8" x14ac:dyDescent="0.25">
      <c r="A90" s="142"/>
      <c r="B90" s="141" t="s">
        <v>50</v>
      </c>
      <c r="C90" s="2" t="s">
        <v>592</v>
      </c>
      <c r="D90" s="2" t="s">
        <v>600</v>
      </c>
      <c r="E90" s="2" t="s">
        <v>952</v>
      </c>
      <c r="F90" s="2" t="s">
        <v>964</v>
      </c>
      <c r="G90" s="2" t="s">
        <v>965</v>
      </c>
      <c r="H90" s="90"/>
    </row>
    <row r="91" spans="1:8" ht="51" x14ac:dyDescent="0.25">
      <c r="A91" s="142"/>
      <c r="B91" s="142"/>
      <c r="C91" s="2" t="s">
        <v>750</v>
      </c>
      <c r="D91" s="2" t="s">
        <v>966</v>
      </c>
      <c r="E91" s="2" t="s">
        <v>836</v>
      </c>
      <c r="F91" s="2" t="s">
        <v>967</v>
      </c>
      <c r="G91" s="2" t="s">
        <v>968</v>
      </c>
      <c r="H91" s="90"/>
    </row>
    <row r="92" spans="1:8" ht="38.25" x14ac:dyDescent="0.25">
      <c r="A92" s="142"/>
      <c r="B92" s="142"/>
      <c r="C92" s="2" t="s">
        <v>718</v>
      </c>
      <c r="D92" s="2" t="s">
        <v>669</v>
      </c>
      <c r="E92" s="2" t="s">
        <v>969</v>
      </c>
      <c r="F92" s="2" t="s">
        <v>970</v>
      </c>
      <c r="G92" s="2" t="s">
        <v>971</v>
      </c>
      <c r="H92" s="90"/>
    </row>
    <row r="93" spans="1:8" ht="38.25" x14ac:dyDescent="0.25">
      <c r="A93" s="142"/>
      <c r="B93" s="142"/>
      <c r="C93" s="2" t="s">
        <v>563</v>
      </c>
      <c r="D93" s="2" t="s">
        <v>972</v>
      </c>
      <c r="E93" s="2" t="s">
        <v>973</v>
      </c>
      <c r="F93" s="2" t="s">
        <v>974</v>
      </c>
      <c r="G93" s="2" t="s">
        <v>975</v>
      </c>
      <c r="H93" s="90"/>
    </row>
    <row r="94" spans="1:8" ht="25.5" x14ac:dyDescent="0.25">
      <c r="A94" s="142"/>
      <c r="B94" s="142"/>
      <c r="C94" s="2" t="s">
        <v>563</v>
      </c>
      <c r="D94" s="2" t="s">
        <v>669</v>
      </c>
      <c r="E94" s="2" t="s">
        <v>874</v>
      </c>
      <c r="F94" s="2" t="s">
        <v>974</v>
      </c>
      <c r="G94" s="2" t="s">
        <v>976</v>
      </c>
      <c r="H94" s="90"/>
    </row>
    <row r="95" spans="1:8" ht="25.5" x14ac:dyDescent="0.25">
      <c r="A95" s="142"/>
      <c r="B95" s="142"/>
      <c r="C95" s="2" t="s">
        <v>563</v>
      </c>
      <c r="D95" s="2" t="s">
        <v>977</v>
      </c>
      <c r="E95" s="2" t="s">
        <v>874</v>
      </c>
      <c r="F95" s="2" t="s">
        <v>974</v>
      </c>
      <c r="G95" s="2" t="s">
        <v>976</v>
      </c>
      <c r="H95" s="90"/>
    </row>
    <row r="96" spans="1:8" ht="25.5" x14ac:dyDescent="0.25">
      <c r="A96" s="142"/>
      <c r="B96" s="143"/>
      <c r="C96" s="2" t="s">
        <v>978</v>
      </c>
      <c r="D96" s="2" t="s">
        <v>979</v>
      </c>
      <c r="E96" s="2" t="s">
        <v>980</v>
      </c>
      <c r="F96" s="2" t="s">
        <v>974</v>
      </c>
      <c r="G96" s="2" t="s">
        <v>976</v>
      </c>
      <c r="H96" s="90"/>
    </row>
    <row r="97" spans="1:8" ht="51" x14ac:dyDescent="0.25">
      <c r="A97" s="142"/>
      <c r="B97" s="2" t="s">
        <v>51</v>
      </c>
      <c r="C97" s="2" t="s">
        <v>750</v>
      </c>
      <c r="D97" s="2" t="s">
        <v>750</v>
      </c>
      <c r="E97" s="2" t="s">
        <v>836</v>
      </c>
      <c r="F97" s="2" t="s">
        <v>865</v>
      </c>
      <c r="G97" s="2" t="s">
        <v>981</v>
      </c>
      <c r="H97" s="90"/>
    </row>
    <row r="98" spans="1:8" ht="51" x14ac:dyDescent="0.25">
      <c r="A98" s="142"/>
      <c r="B98" s="141" t="s">
        <v>52</v>
      </c>
      <c r="C98" s="2" t="s">
        <v>982</v>
      </c>
      <c r="D98" s="2" t="s">
        <v>983</v>
      </c>
      <c r="E98" s="2" t="s">
        <v>984</v>
      </c>
      <c r="F98" s="2" t="s">
        <v>788</v>
      </c>
      <c r="G98" s="2" t="s">
        <v>985</v>
      </c>
      <c r="H98" s="90"/>
    </row>
    <row r="99" spans="1:8" ht="25.5" x14ac:dyDescent="0.25">
      <c r="A99" s="142"/>
      <c r="B99" s="143"/>
      <c r="C99" s="2" t="s">
        <v>512</v>
      </c>
      <c r="D99" s="2" t="s">
        <v>986</v>
      </c>
      <c r="E99" s="2" t="s">
        <v>987</v>
      </c>
      <c r="F99" s="2" t="s">
        <v>988</v>
      </c>
      <c r="G99" s="2" t="s">
        <v>989</v>
      </c>
      <c r="H99" s="90"/>
    </row>
    <row r="100" spans="1:8" ht="51" x14ac:dyDescent="0.25">
      <c r="A100" s="142"/>
      <c r="B100" s="141" t="s">
        <v>53</v>
      </c>
      <c r="C100" s="2" t="s">
        <v>750</v>
      </c>
      <c r="D100" s="2" t="s">
        <v>990</v>
      </c>
      <c r="E100" s="2" t="s">
        <v>836</v>
      </c>
      <c r="F100" s="2" t="s">
        <v>991</v>
      </c>
      <c r="G100" s="2" t="s">
        <v>992</v>
      </c>
      <c r="H100" s="90"/>
    </row>
    <row r="101" spans="1:8" ht="63.75" x14ac:dyDescent="0.25">
      <c r="A101" s="143"/>
      <c r="B101" s="143"/>
      <c r="C101" s="2" t="s">
        <v>993</v>
      </c>
      <c r="D101" s="2" t="s">
        <v>994</v>
      </c>
      <c r="E101" s="2" t="s">
        <v>980</v>
      </c>
      <c r="F101" s="2" t="s">
        <v>995</v>
      </c>
      <c r="G101" s="2" t="s">
        <v>996</v>
      </c>
      <c r="H101" s="90"/>
    </row>
    <row r="102" spans="1:8" ht="25.5" x14ac:dyDescent="0.25">
      <c r="A102" s="141" t="s">
        <v>54</v>
      </c>
      <c r="B102" s="141" t="s">
        <v>55</v>
      </c>
      <c r="C102" s="2" t="s">
        <v>997</v>
      </c>
      <c r="D102" s="2" t="s">
        <v>997</v>
      </c>
      <c r="E102" s="2" t="s">
        <v>874</v>
      </c>
      <c r="F102" s="2" t="s">
        <v>998</v>
      </c>
      <c r="G102" s="2" t="s">
        <v>999</v>
      </c>
      <c r="H102" s="90"/>
    </row>
    <row r="103" spans="1:8" ht="51" x14ac:dyDescent="0.25">
      <c r="A103" s="142"/>
      <c r="B103" s="143"/>
      <c r="C103" s="2" t="s">
        <v>1000</v>
      </c>
      <c r="D103" s="2" t="s">
        <v>1000</v>
      </c>
      <c r="E103" s="2" t="s">
        <v>1001</v>
      </c>
      <c r="F103" s="2" t="s">
        <v>1002</v>
      </c>
      <c r="G103" s="2" t="s">
        <v>1003</v>
      </c>
      <c r="H103" s="90"/>
    </row>
    <row r="104" spans="1:8" ht="25.5" x14ac:dyDescent="0.25">
      <c r="A104" s="142"/>
      <c r="B104" s="141" t="s">
        <v>56</v>
      </c>
      <c r="C104" s="2" t="s">
        <v>997</v>
      </c>
      <c r="D104" s="2" t="s">
        <v>997</v>
      </c>
      <c r="E104" s="2" t="s">
        <v>874</v>
      </c>
      <c r="F104" s="2" t="s">
        <v>1004</v>
      </c>
      <c r="G104" s="2" t="s">
        <v>1005</v>
      </c>
      <c r="H104" s="90"/>
    </row>
    <row r="105" spans="1:8" ht="51" x14ac:dyDescent="0.25">
      <c r="A105" s="142"/>
      <c r="B105" s="143"/>
      <c r="C105" s="2" t="s">
        <v>1000</v>
      </c>
      <c r="D105" s="2" t="s">
        <v>1000</v>
      </c>
      <c r="E105" s="2" t="s">
        <v>1001</v>
      </c>
      <c r="F105" s="2" t="s">
        <v>1002</v>
      </c>
      <c r="G105" s="2" t="s">
        <v>1006</v>
      </c>
      <c r="H105" s="90"/>
    </row>
    <row r="106" spans="1:8" ht="25.5" x14ac:dyDescent="0.25">
      <c r="A106" s="142"/>
      <c r="B106" s="141" t="s">
        <v>57</v>
      </c>
      <c r="C106" s="2" t="s">
        <v>997</v>
      </c>
      <c r="D106" s="2" t="s">
        <v>997</v>
      </c>
      <c r="E106" s="2" t="s">
        <v>874</v>
      </c>
      <c r="F106" s="2" t="s">
        <v>1007</v>
      </c>
      <c r="G106" s="2" t="s">
        <v>1008</v>
      </c>
      <c r="H106" s="90"/>
    </row>
    <row r="107" spans="1:8" ht="51" x14ac:dyDescent="0.25">
      <c r="A107" s="142"/>
      <c r="B107" s="143"/>
      <c r="C107" s="2" t="s">
        <v>1000</v>
      </c>
      <c r="D107" s="2" t="s">
        <v>1000</v>
      </c>
      <c r="E107" s="2" t="s">
        <v>1001</v>
      </c>
      <c r="F107" s="2" t="s">
        <v>1002</v>
      </c>
      <c r="G107" s="2" t="s">
        <v>1009</v>
      </c>
      <c r="H107" s="90"/>
    </row>
    <row r="108" spans="1:8" ht="51" x14ac:dyDescent="0.25">
      <c r="A108" s="142"/>
      <c r="B108" s="141" t="s">
        <v>58</v>
      </c>
      <c r="C108" s="2" t="s">
        <v>1000</v>
      </c>
      <c r="D108" s="2" t="s">
        <v>1000</v>
      </c>
      <c r="E108" s="2" t="s">
        <v>1001</v>
      </c>
      <c r="F108" s="2" t="s">
        <v>1002</v>
      </c>
      <c r="G108" s="2" t="s">
        <v>1010</v>
      </c>
      <c r="H108" s="90"/>
    </row>
    <row r="109" spans="1:8" ht="25.5" x14ac:dyDescent="0.25">
      <c r="A109" s="142"/>
      <c r="B109" s="143"/>
      <c r="C109" s="2" t="s">
        <v>997</v>
      </c>
      <c r="D109" s="2" t="s">
        <v>997</v>
      </c>
      <c r="E109" s="2" t="s">
        <v>874</v>
      </c>
      <c r="F109" s="2" t="s">
        <v>1011</v>
      </c>
      <c r="G109" s="2" t="s">
        <v>1012</v>
      </c>
      <c r="H109" s="90"/>
    </row>
    <row r="110" spans="1:8" ht="51" x14ac:dyDescent="0.25">
      <c r="A110" s="142"/>
      <c r="B110" s="141" t="s">
        <v>59</v>
      </c>
      <c r="C110" s="2" t="s">
        <v>997</v>
      </c>
      <c r="D110" s="2" t="s">
        <v>997</v>
      </c>
      <c r="E110" s="2" t="s">
        <v>874</v>
      </c>
      <c r="F110" s="2" t="s">
        <v>1013</v>
      </c>
      <c r="G110" s="2" t="s">
        <v>1014</v>
      </c>
      <c r="H110" s="90"/>
    </row>
    <row r="111" spans="1:8" ht="51" x14ac:dyDescent="0.25">
      <c r="A111" s="142"/>
      <c r="B111" s="143"/>
      <c r="C111" s="2" t="s">
        <v>1000</v>
      </c>
      <c r="D111" s="2" t="s">
        <v>1000</v>
      </c>
      <c r="E111" s="2" t="s">
        <v>1001</v>
      </c>
      <c r="F111" s="2" t="s">
        <v>1002</v>
      </c>
      <c r="G111" s="2" t="s">
        <v>1015</v>
      </c>
      <c r="H111" s="90"/>
    </row>
    <row r="112" spans="1:8" ht="51" x14ac:dyDescent="0.25">
      <c r="A112" s="142"/>
      <c r="B112" s="141" t="s">
        <v>60</v>
      </c>
      <c r="C112" s="2" t="s">
        <v>750</v>
      </c>
      <c r="D112" s="2" t="s">
        <v>750</v>
      </c>
      <c r="E112" s="2" t="s">
        <v>1016</v>
      </c>
      <c r="F112" s="2" t="s">
        <v>1017</v>
      </c>
      <c r="G112" s="2" t="s">
        <v>1018</v>
      </c>
      <c r="H112" s="90"/>
    </row>
    <row r="113" spans="1:8" ht="25.5" x14ac:dyDescent="0.25">
      <c r="A113" s="142"/>
      <c r="B113" s="143"/>
      <c r="C113" s="2" t="s">
        <v>563</v>
      </c>
      <c r="D113" s="2" t="s">
        <v>563</v>
      </c>
      <c r="E113" s="2" t="s">
        <v>1001</v>
      </c>
      <c r="F113" s="2" t="s">
        <v>1019</v>
      </c>
      <c r="G113" s="2" t="s">
        <v>1020</v>
      </c>
      <c r="H113" s="90"/>
    </row>
    <row r="114" spans="1:8" ht="25.5" x14ac:dyDescent="0.25">
      <c r="A114" s="142"/>
      <c r="B114" s="141" t="s">
        <v>61</v>
      </c>
      <c r="C114" s="2" t="s">
        <v>997</v>
      </c>
      <c r="D114" s="2" t="s">
        <v>997</v>
      </c>
      <c r="E114" s="2" t="s">
        <v>874</v>
      </c>
      <c r="F114" s="2" t="s">
        <v>1021</v>
      </c>
      <c r="G114" s="2" t="s">
        <v>1022</v>
      </c>
      <c r="H114" s="90"/>
    </row>
    <row r="115" spans="1:8" ht="51" x14ac:dyDescent="0.25">
      <c r="A115" s="143"/>
      <c r="B115" s="143"/>
      <c r="C115" s="2" t="s">
        <v>1000</v>
      </c>
      <c r="D115" s="2" t="s">
        <v>1000</v>
      </c>
      <c r="E115" s="2" t="s">
        <v>1001</v>
      </c>
      <c r="F115" s="2" t="s">
        <v>1002</v>
      </c>
      <c r="G115" s="2" t="s">
        <v>1023</v>
      </c>
      <c r="H115" s="90"/>
    </row>
    <row r="116" spans="1:8" ht="63.75" x14ac:dyDescent="0.25">
      <c r="A116" s="141" t="s">
        <v>62</v>
      </c>
      <c r="B116" s="141" t="s">
        <v>63</v>
      </c>
      <c r="C116" s="2" t="s">
        <v>563</v>
      </c>
      <c r="D116" s="2" t="s">
        <v>1024</v>
      </c>
      <c r="E116" s="2" t="s">
        <v>1025</v>
      </c>
      <c r="F116" s="2" t="s">
        <v>1004</v>
      </c>
      <c r="G116" s="2" t="s">
        <v>1026</v>
      </c>
      <c r="H116" s="90"/>
    </row>
    <row r="117" spans="1:8" ht="25.5" x14ac:dyDescent="0.25">
      <c r="A117" s="142"/>
      <c r="B117" s="142"/>
      <c r="C117" s="2" t="s">
        <v>584</v>
      </c>
      <c r="D117" s="2" t="s">
        <v>1027</v>
      </c>
      <c r="E117" s="2" t="s">
        <v>952</v>
      </c>
      <c r="F117" s="2" t="s">
        <v>1028</v>
      </c>
      <c r="G117" s="2" t="s">
        <v>1029</v>
      </c>
      <c r="H117" s="90"/>
    </row>
    <row r="118" spans="1:8" ht="51" x14ac:dyDescent="0.25">
      <c r="A118" s="142"/>
      <c r="B118" s="143"/>
      <c r="C118" s="2" t="s">
        <v>750</v>
      </c>
      <c r="D118" s="2" t="s">
        <v>860</v>
      </c>
      <c r="E118" s="2" t="s">
        <v>1030</v>
      </c>
      <c r="F118" s="2" t="s">
        <v>1031</v>
      </c>
      <c r="G118" s="2" t="s">
        <v>1032</v>
      </c>
      <c r="H118" s="90"/>
    </row>
    <row r="119" spans="1:8" ht="63.75" x14ac:dyDescent="0.25">
      <c r="A119" s="142"/>
      <c r="B119" s="141" t="s">
        <v>64</v>
      </c>
      <c r="C119" s="2" t="s">
        <v>563</v>
      </c>
      <c r="D119" s="2" t="s">
        <v>1024</v>
      </c>
      <c r="E119" s="2" t="s">
        <v>1033</v>
      </c>
      <c r="F119" s="2" t="s">
        <v>1004</v>
      </c>
      <c r="G119" s="2" t="s">
        <v>1034</v>
      </c>
      <c r="H119" s="90"/>
    </row>
    <row r="120" spans="1:8" ht="51" x14ac:dyDescent="0.25">
      <c r="A120" s="142"/>
      <c r="B120" s="142"/>
      <c r="C120" s="2" t="s">
        <v>726</v>
      </c>
      <c r="D120" s="2" t="s">
        <v>860</v>
      </c>
      <c r="E120" s="2" t="s">
        <v>1035</v>
      </c>
      <c r="F120" s="2" t="s">
        <v>1031</v>
      </c>
      <c r="G120" s="2" t="s">
        <v>1036</v>
      </c>
      <c r="H120" s="90"/>
    </row>
    <row r="121" spans="1:8" ht="38.25" x14ac:dyDescent="0.25">
      <c r="A121" s="142"/>
      <c r="B121" s="143"/>
      <c r="C121" s="2" t="s">
        <v>683</v>
      </c>
      <c r="D121" s="2" t="s">
        <v>1027</v>
      </c>
      <c r="E121" s="2" t="s">
        <v>952</v>
      </c>
      <c r="F121" s="2" t="s">
        <v>1028</v>
      </c>
      <c r="G121" s="2" t="s">
        <v>1037</v>
      </c>
      <c r="H121" s="90"/>
    </row>
    <row r="122" spans="1:8" ht="38.25" x14ac:dyDescent="0.25">
      <c r="A122" s="142"/>
      <c r="B122" s="141" t="s">
        <v>65</v>
      </c>
      <c r="C122" s="2" t="s">
        <v>584</v>
      </c>
      <c r="D122" s="2" t="s">
        <v>1027</v>
      </c>
      <c r="E122" s="2" t="s">
        <v>952</v>
      </c>
      <c r="F122" s="2" t="s">
        <v>1028</v>
      </c>
      <c r="G122" s="2" t="s">
        <v>1038</v>
      </c>
      <c r="H122" s="90"/>
    </row>
    <row r="123" spans="1:8" ht="51" x14ac:dyDescent="0.25">
      <c r="A123" s="142"/>
      <c r="B123" s="142"/>
      <c r="C123" s="2" t="s">
        <v>750</v>
      </c>
      <c r="D123" s="2" t="s">
        <v>1039</v>
      </c>
      <c r="E123" s="2" t="s">
        <v>1035</v>
      </c>
      <c r="F123" s="2" t="s">
        <v>1031</v>
      </c>
      <c r="G123" s="2" t="s">
        <v>1040</v>
      </c>
      <c r="H123" s="90"/>
    </row>
    <row r="124" spans="1:8" ht="63.75" x14ac:dyDescent="0.25">
      <c r="A124" s="142"/>
      <c r="B124" s="143"/>
      <c r="C124" s="2" t="s">
        <v>563</v>
      </c>
      <c r="D124" s="2" t="s">
        <v>1041</v>
      </c>
      <c r="E124" s="2" t="s">
        <v>1025</v>
      </c>
      <c r="F124" s="2" t="s">
        <v>1004</v>
      </c>
      <c r="G124" s="2" t="s">
        <v>1042</v>
      </c>
      <c r="H124" s="90"/>
    </row>
    <row r="125" spans="1:8" ht="38.25" x14ac:dyDescent="0.25">
      <c r="A125" s="143"/>
      <c r="B125" s="2" t="s">
        <v>66</v>
      </c>
      <c r="C125" s="2" t="s">
        <v>1043</v>
      </c>
      <c r="D125" s="2" t="s">
        <v>953</v>
      </c>
      <c r="E125" s="2" t="s">
        <v>1025</v>
      </c>
      <c r="F125" s="2" t="s">
        <v>1004</v>
      </c>
      <c r="G125" s="2" t="s">
        <v>1026</v>
      </c>
      <c r="H125" s="90"/>
    </row>
    <row r="126" spans="1:8" ht="38.25" x14ac:dyDescent="0.25">
      <c r="A126" s="141" t="s">
        <v>67</v>
      </c>
      <c r="B126" s="141" t="s">
        <v>68</v>
      </c>
      <c r="C126" s="2" t="s">
        <v>936</v>
      </c>
      <c r="D126" s="2" t="s">
        <v>669</v>
      </c>
      <c r="E126" s="2" t="s">
        <v>937</v>
      </c>
      <c r="F126" s="2" t="s">
        <v>702</v>
      </c>
      <c r="G126" s="2" t="s">
        <v>1044</v>
      </c>
      <c r="H126" s="90"/>
    </row>
    <row r="127" spans="1:8" ht="51" x14ac:dyDescent="0.25">
      <c r="A127" s="142"/>
      <c r="B127" s="142"/>
      <c r="C127" s="2" t="s">
        <v>712</v>
      </c>
      <c r="D127" s="2" t="s">
        <v>990</v>
      </c>
      <c r="E127" s="2" t="s">
        <v>1001</v>
      </c>
      <c r="F127" s="2" t="s">
        <v>727</v>
      </c>
      <c r="G127" s="2" t="s">
        <v>1045</v>
      </c>
      <c r="H127" s="90"/>
    </row>
    <row r="128" spans="1:8" ht="51" x14ac:dyDescent="0.25">
      <c r="A128" s="142"/>
      <c r="B128" s="142"/>
      <c r="C128" s="2" t="s">
        <v>712</v>
      </c>
      <c r="D128" s="2" t="s">
        <v>990</v>
      </c>
      <c r="E128" s="2" t="s">
        <v>1001</v>
      </c>
      <c r="F128" s="2" t="s">
        <v>727</v>
      </c>
      <c r="G128" s="2" t="s">
        <v>1045</v>
      </c>
      <c r="H128" s="90"/>
    </row>
    <row r="129" spans="1:8" ht="51" x14ac:dyDescent="0.25">
      <c r="A129" s="142"/>
      <c r="B129" s="142"/>
      <c r="C129" s="2" t="s">
        <v>703</v>
      </c>
      <c r="D129" s="2" t="s">
        <v>1046</v>
      </c>
      <c r="E129" s="2" t="s">
        <v>1001</v>
      </c>
      <c r="F129" s="2" t="s">
        <v>704</v>
      </c>
      <c r="G129" s="2" t="s">
        <v>1047</v>
      </c>
      <c r="H129" s="90"/>
    </row>
    <row r="130" spans="1:8" ht="25.5" x14ac:dyDescent="0.25">
      <c r="A130" s="142"/>
      <c r="B130" s="142"/>
      <c r="C130" s="2" t="s">
        <v>714</v>
      </c>
      <c r="D130" s="2" t="s">
        <v>1048</v>
      </c>
      <c r="E130" s="2" t="s">
        <v>952</v>
      </c>
      <c r="F130" s="2" t="s">
        <v>1049</v>
      </c>
      <c r="G130" s="2" t="s">
        <v>1050</v>
      </c>
      <c r="H130" s="90"/>
    </row>
    <row r="131" spans="1:8" ht="51" x14ac:dyDescent="0.25">
      <c r="A131" s="142"/>
      <c r="B131" s="142"/>
      <c r="C131" s="2" t="s">
        <v>750</v>
      </c>
      <c r="D131" s="2" t="s">
        <v>1051</v>
      </c>
      <c r="E131" s="2" t="s">
        <v>1001</v>
      </c>
      <c r="F131" s="2" t="s">
        <v>727</v>
      </c>
      <c r="G131" s="2" t="s">
        <v>1052</v>
      </c>
      <c r="H131" s="90"/>
    </row>
    <row r="132" spans="1:8" ht="51" x14ac:dyDescent="0.25">
      <c r="A132" s="142"/>
      <c r="B132" s="142"/>
      <c r="C132" s="2" t="s">
        <v>750</v>
      </c>
      <c r="D132" s="2" t="s">
        <v>1051</v>
      </c>
      <c r="E132" s="2" t="s">
        <v>1001</v>
      </c>
      <c r="F132" s="2" t="s">
        <v>727</v>
      </c>
      <c r="G132" s="2" t="s">
        <v>1052</v>
      </c>
      <c r="H132" s="90"/>
    </row>
    <row r="133" spans="1:8" ht="51" x14ac:dyDescent="0.25">
      <c r="A133" s="142"/>
      <c r="B133" s="142"/>
      <c r="C133" s="2" t="s">
        <v>718</v>
      </c>
      <c r="D133" s="2" t="s">
        <v>1053</v>
      </c>
      <c r="E133" s="2" t="s">
        <v>1314</v>
      </c>
      <c r="F133" s="2" t="s">
        <v>705</v>
      </c>
      <c r="G133" s="2" t="s">
        <v>1054</v>
      </c>
      <c r="H133" s="90"/>
    </row>
    <row r="134" spans="1:8" ht="51" x14ac:dyDescent="0.25">
      <c r="A134" s="142"/>
      <c r="B134" s="143"/>
      <c r="C134" s="2" t="s">
        <v>750</v>
      </c>
      <c r="D134" s="2" t="s">
        <v>1315</v>
      </c>
      <c r="E134" s="2" t="s">
        <v>1035</v>
      </c>
      <c r="F134" s="2" t="s">
        <v>1055</v>
      </c>
      <c r="G134" s="2" t="s">
        <v>1056</v>
      </c>
      <c r="H134" s="90"/>
    </row>
    <row r="135" spans="1:8" ht="38.25" x14ac:dyDescent="0.25">
      <c r="A135" s="142"/>
      <c r="B135" s="141" t="s">
        <v>69</v>
      </c>
      <c r="C135" s="2" t="s">
        <v>718</v>
      </c>
      <c r="D135" s="2" t="s">
        <v>1057</v>
      </c>
      <c r="E135" s="2" t="s">
        <v>969</v>
      </c>
      <c r="F135" s="2" t="s">
        <v>719</v>
      </c>
      <c r="G135" s="2" t="s">
        <v>1058</v>
      </c>
      <c r="H135" s="90"/>
    </row>
    <row r="136" spans="1:8" ht="63.75" x14ac:dyDescent="0.25">
      <c r="A136" s="142"/>
      <c r="B136" s="142"/>
      <c r="C136" s="2" t="s">
        <v>512</v>
      </c>
      <c r="D136" s="2" t="s">
        <v>1059</v>
      </c>
      <c r="E136" s="2" t="s">
        <v>1316</v>
      </c>
      <c r="F136" s="2" t="s">
        <v>717</v>
      </c>
      <c r="G136" s="2" t="s">
        <v>1060</v>
      </c>
      <c r="H136" s="90"/>
    </row>
    <row r="137" spans="1:8" ht="51" x14ac:dyDescent="0.25">
      <c r="A137" s="142"/>
      <c r="B137" s="142"/>
      <c r="C137" s="2" t="s">
        <v>750</v>
      </c>
      <c r="D137" s="2" t="s">
        <v>1061</v>
      </c>
      <c r="E137" s="2" t="s">
        <v>1001</v>
      </c>
      <c r="F137" s="2" t="s">
        <v>727</v>
      </c>
      <c r="G137" s="2" t="s">
        <v>1062</v>
      </c>
      <c r="H137" s="90"/>
    </row>
    <row r="138" spans="1:8" ht="51" x14ac:dyDescent="0.25">
      <c r="A138" s="142"/>
      <c r="B138" s="143"/>
      <c r="C138" s="2" t="s">
        <v>566</v>
      </c>
      <c r="D138" s="2" t="s">
        <v>1063</v>
      </c>
      <c r="E138" s="2" t="s">
        <v>1064</v>
      </c>
      <c r="F138" s="2" t="s">
        <v>720</v>
      </c>
      <c r="G138" s="2" t="s">
        <v>1065</v>
      </c>
      <c r="H138" s="90"/>
    </row>
    <row r="139" spans="1:8" ht="51" x14ac:dyDescent="0.25">
      <c r="A139" s="142"/>
      <c r="B139" s="2" t="s">
        <v>70</v>
      </c>
      <c r="C139" s="2" t="s">
        <v>1066</v>
      </c>
      <c r="D139" s="2" t="s">
        <v>1067</v>
      </c>
      <c r="E139" s="2" t="s">
        <v>1068</v>
      </c>
      <c r="F139" s="2" t="s">
        <v>1069</v>
      </c>
      <c r="G139" s="2" t="s">
        <v>1070</v>
      </c>
      <c r="H139" s="90"/>
    </row>
    <row r="140" spans="1:8" ht="89.25" x14ac:dyDescent="0.25">
      <c r="A140" s="142"/>
      <c r="B140" s="141" t="s">
        <v>71</v>
      </c>
      <c r="C140" s="2" t="s">
        <v>703</v>
      </c>
      <c r="D140" s="2" t="s">
        <v>1071</v>
      </c>
      <c r="E140" s="2" t="s">
        <v>1072</v>
      </c>
      <c r="F140" s="2" t="s">
        <v>1073</v>
      </c>
      <c r="G140" s="2" t="s">
        <v>1074</v>
      </c>
      <c r="H140" s="90"/>
    </row>
    <row r="141" spans="1:8" ht="51" x14ac:dyDescent="0.25">
      <c r="A141" s="142"/>
      <c r="B141" s="142"/>
      <c r="C141" s="2" t="s">
        <v>726</v>
      </c>
      <c r="D141" s="2" t="s">
        <v>1075</v>
      </c>
      <c r="E141" s="2" t="s">
        <v>1068</v>
      </c>
      <c r="F141" s="2" t="s">
        <v>1076</v>
      </c>
      <c r="G141" s="2" t="s">
        <v>1077</v>
      </c>
      <c r="H141" s="90"/>
    </row>
    <row r="142" spans="1:8" ht="63.75" x14ac:dyDescent="0.25">
      <c r="A142" s="143"/>
      <c r="B142" s="143"/>
      <c r="C142" s="2" t="s">
        <v>566</v>
      </c>
      <c r="D142" s="2" t="s">
        <v>1078</v>
      </c>
      <c r="E142" s="2" t="s">
        <v>1079</v>
      </c>
      <c r="F142" s="2" t="s">
        <v>1080</v>
      </c>
      <c r="G142" s="2" t="s">
        <v>1081</v>
      </c>
      <c r="H142" s="90"/>
    </row>
    <row r="143" spans="1:8" ht="51" x14ac:dyDescent="0.25">
      <c r="A143" s="141" t="s">
        <v>72</v>
      </c>
      <c r="B143" s="141" t="s">
        <v>73</v>
      </c>
      <c r="C143" s="2" t="s">
        <v>563</v>
      </c>
      <c r="D143" s="2" t="s">
        <v>1319</v>
      </c>
      <c r="E143" s="2" t="s">
        <v>1082</v>
      </c>
      <c r="F143" s="2" t="s">
        <v>739</v>
      </c>
      <c r="G143" s="2" t="s">
        <v>1083</v>
      </c>
      <c r="H143" s="90"/>
    </row>
    <row r="144" spans="1:8" ht="38.25" x14ac:dyDescent="0.25">
      <c r="A144" s="142"/>
      <c r="B144" s="142"/>
      <c r="C144" s="2" t="s">
        <v>1317</v>
      </c>
      <c r="D144" s="2" t="s">
        <v>669</v>
      </c>
      <c r="E144" s="2" t="s">
        <v>1084</v>
      </c>
      <c r="F144" s="2" t="s">
        <v>739</v>
      </c>
      <c r="G144" s="2" t="s">
        <v>1083</v>
      </c>
      <c r="H144" s="90"/>
    </row>
    <row r="145" spans="1:8" ht="51" x14ac:dyDescent="0.25">
      <c r="A145" s="142"/>
      <c r="B145" s="143"/>
      <c r="C145" s="2" t="s">
        <v>750</v>
      </c>
      <c r="D145" s="2" t="s">
        <v>860</v>
      </c>
      <c r="E145" s="2" t="s">
        <v>1085</v>
      </c>
      <c r="F145" s="2" t="s">
        <v>1086</v>
      </c>
      <c r="G145" s="2" t="s">
        <v>1087</v>
      </c>
      <c r="H145" s="90"/>
    </row>
    <row r="146" spans="1:8" ht="25.5" x14ac:dyDescent="0.25">
      <c r="A146" s="142"/>
      <c r="B146" s="141" t="s">
        <v>74</v>
      </c>
      <c r="C146" s="2" t="s">
        <v>563</v>
      </c>
      <c r="D146" s="2" t="s">
        <v>1088</v>
      </c>
      <c r="E146" s="2" t="s">
        <v>1089</v>
      </c>
      <c r="F146" s="2" t="s">
        <v>1090</v>
      </c>
      <c r="G146" s="48">
        <v>42789</v>
      </c>
      <c r="H146" s="90"/>
    </row>
    <row r="147" spans="1:8" ht="51" x14ac:dyDescent="0.25">
      <c r="A147" s="142"/>
      <c r="B147" s="142"/>
      <c r="C147" s="2" t="s">
        <v>726</v>
      </c>
      <c r="D147" s="2" t="s">
        <v>1318</v>
      </c>
      <c r="E147" s="2" t="s">
        <v>1089</v>
      </c>
      <c r="F147" s="2" t="s">
        <v>1002</v>
      </c>
      <c r="G147" s="48">
        <v>41549</v>
      </c>
      <c r="H147" s="90"/>
    </row>
    <row r="148" spans="1:8" ht="64.5" customHeight="1" x14ac:dyDescent="0.25">
      <c r="A148" s="142"/>
      <c r="B148" s="142"/>
      <c r="C148" s="2" t="s">
        <v>893</v>
      </c>
      <c r="D148" s="2" t="s">
        <v>1063</v>
      </c>
      <c r="E148" s="2" t="s">
        <v>1320</v>
      </c>
      <c r="F148" s="2" t="s">
        <v>1091</v>
      </c>
      <c r="G148" s="48">
        <v>40836</v>
      </c>
      <c r="H148" s="90"/>
    </row>
    <row r="149" spans="1:8" ht="63.75" x14ac:dyDescent="0.25">
      <c r="A149" s="142"/>
      <c r="B149" s="2" t="s">
        <v>75</v>
      </c>
      <c r="C149" s="2" t="s">
        <v>1092</v>
      </c>
      <c r="D149" s="2" t="s">
        <v>1093</v>
      </c>
      <c r="E149" s="2" t="s">
        <v>1321</v>
      </c>
      <c r="F149" s="2" t="s">
        <v>751</v>
      </c>
      <c r="G149" s="2" t="s">
        <v>1094</v>
      </c>
      <c r="H149" s="90"/>
    </row>
    <row r="150" spans="1:8" ht="51" x14ac:dyDescent="0.25">
      <c r="A150" s="142"/>
      <c r="B150" s="141" t="s">
        <v>76</v>
      </c>
      <c r="C150" s="2" t="s">
        <v>563</v>
      </c>
      <c r="D150" s="2" t="s">
        <v>1095</v>
      </c>
      <c r="E150" s="2" t="s">
        <v>1321</v>
      </c>
      <c r="F150" s="2" t="s">
        <v>1096</v>
      </c>
      <c r="G150" s="2" t="s">
        <v>1322</v>
      </c>
      <c r="H150" s="90"/>
    </row>
    <row r="151" spans="1:8" x14ac:dyDescent="0.25">
      <c r="A151" s="142"/>
      <c r="B151" s="142"/>
      <c r="C151" s="2" t="s">
        <v>1097</v>
      </c>
      <c r="D151" s="2" t="s">
        <v>1098</v>
      </c>
      <c r="E151" s="2" t="s">
        <v>952</v>
      </c>
      <c r="F151" s="2" t="s">
        <v>1099</v>
      </c>
      <c r="G151" s="2" t="s">
        <v>1099</v>
      </c>
      <c r="H151" s="90"/>
    </row>
    <row r="152" spans="1:8" ht="45" customHeight="1" x14ac:dyDescent="0.25">
      <c r="A152" s="142"/>
      <c r="B152" s="143"/>
      <c r="C152" s="2" t="s">
        <v>750</v>
      </c>
      <c r="D152" s="2" t="s">
        <v>1100</v>
      </c>
      <c r="E152" s="2"/>
      <c r="F152" s="2" t="s">
        <v>1101</v>
      </c>
      <c r="G152" s="2" t="s">
        <v>1323</v>
      </c>
      <c r="H152" s="90"/>
    </row>
    <row r="153" spans="1:8" ht="63.75" x14ac:dyDescent="0.25">
      <c r="A153" s="142"/>
      <c r="B153" s="141" t="s">
        <v>77</v>
      </c>
      <c r="C153" s="2" t="s">
        <v>750</v>
      </c>
      <c r="D153" s="2" t="s">
        <v>1102</v>
      </c>
      <c r="E153" s="2" t="s">
        <v>1103</v>
      </c>
      <c r="F153" s="2" t="s">
        <v>1104</v>
      </c>
      <c r="G153" s="2" t="s">
        <v>1105</v>
      </c>
      <c r="H153" s="90"/>
    </row>
    <row r="154" spans="1:8" ht="63.75" x14ac:dyDescent="0.25">
      <c r="A154" s="142"/>
      <c r="B154" s="143"/>
      <c r="C154" s="2" t="s">
        <v>893</v>
      </c>
      <c r="D154" s="2" t="s">
        <v>1106</v>
      </c>
      <c r="E154" s="2" t="s">
        <v>1103</v>
      </c>
      <c r="F154" s="2" t="s">
        <v>1107</v>
      </c>
      <c r="G154" s="2" t="s">
        <v>1108</v>
      </c>
      <c r="H154" s="90"/>
    </row>
    <row r="155" spans="1:8" ht="63.75" x14ac:dyDescent="0.25">
      <c r="A155" s="142"/>
      <c r="B155" s="141" t="s">
        <v>78</v>
      </c>
      <c r="C155" s="2" t="s">
        <v>563</v>
      </c>
      <c r="D155" s="2" t="s">
        <v>1109</v>
      </c>
      <c r="E155" s="2" t="s">
        <v>1110</v>
      </c>
      <c r="F155" s="2" t="s">
        <v>858</v>
      </c>
      <c r="G155" s="2" t="s">
        <v>1111</v>
      </c>
      <c r="H155" s="90"/>
    </row>
    <row r="156" spans="1:8" ht="51" x14ac:dyDescent="0.25">
      <c r="A156" s="142"/>
      <c r="B156" s="142"/>
      <c r="C156" s="74" t="s">
        <v>750</v>
      </c>
      <c r="D156" s="74" t="s">
        <v>860</v>
      </c>
      <c r="E156" s="74" t="s">
        <v>1112</v>
      </c>
      <c r="F156" s="74" t="s">
        <v>1113</v>
      </c>
      <c r="G156" s="74" t="s">
        <v>1114</v>
      </c>
      <c r="H156" s="90"/>
    </row>
    <row r="157" spans="1:8" x14ac:dyDescent="0.25">
      <c r="A157" s="183" t="s">
        <v>79</v>
      </c>
      <c r="B157" s="183" t="s">
        <v>80</v>
      </c>
      <c r="C157" s="65" t="s">
        <v>785</v>
      </c>
      <c r="D157" s="65" t="s">
        <v>769</v>
      </c>
      <c r="E157" s="65" t="s">
        <v>952</v>
      </c>
      <c r="F157" s="65" t="s">
        <v>770</v>
      </c>
      <c r="G157" s="65" t="s">
        <v>1115</v>
      </c>
      <c r="H157" s="90"/>
    </row>
    <row r="158" spans="1:8" ht="25.5" x14ac:dyDescent="0.25">
      <c r="A158" s="183"/>
      <c r="B158" s="183"/>
      <c r="C158" s="65" t="s">
        <v>1116</v>
      </c>
      <c r="D158" s="65" t="s">
        <v>1116</v>
      </c>
      <c r="E158" s="65" t="s">
        <v>952</v>
      </c>
      <c r="F158" s="65" t="s">
        <v>772</v>
      </c>
      <c r="G158" s="65" t="s">
        <v>1117</v>
      </c>
      <c r="H158" s="90"/>
    </row>
    <row r="159" spans="1:8" ht="25.5" x14ac:dyDescent="0.25">
      <c r="A159" s="183"/>
      <c r="B159" s="183"/>
      <c r="C159" s="65" t="s">
        <v>1118</v>
      </c>
      <c r="D159" s="65" t="s">
        <v>765</v>
      </c>
      <c r="E159" s="65" t="s">
        <v>952</v>
      </c>
      <c r="F159" s="65" t="s">
        <v>766</v>
      </c>
      <c r="G159" s="65" t="s">
        <v>1119</v>
      </c>
      <c r="H159" s="90"/>
    </row>
    <row r="160" spans="1:8" ht="38.25" x14ac:dyDescent="0.25">
      <c r="A160" s="183"/>
      <c r="B160" s="183"/>
      <c r="C160" s="65" t="s">
        <v>1324</v>
      </c>
      <c r="D160" s="65" t="s">
        <v>977</v>
      </c>
      <c r="E160" s="65" t="s">
        <v>836</v>
      </c>
      <c r="F160" s="65" t="s">
        <v>1120</v>
      </c>
      <c r="G160" s="65" t="s">
        <v>1121</v>
      </c>
      <c r="H160" s="90"/>
    </row>
    <row r="161" spans="1:8" x14ac:dyDescent="0.25">
      <c r="A161" s="183"/>
      <c r="B161" s="183"/>
      <c r="C161" s="65" t="s">
        <v>767</v>
      </c>
      <c r="D161" s="65" t="s">
        <v>767</v>
      </c>
      <c r="E161" s="65" t="s">
        <v>952</v>
      </c>
      <c r="F161" s="65" t="s">
        <v>768</v>
      </c>
      <c r="G161" s="65" t="s">
        <v>1117</v>
      </c>
      <c r="H161" s="90"/>
    </row>
    <row r="162" spans="1:8" ht="25.5" x14ac:dyDescent="0.25">
      <c r="A162" s="183"/>
      <c r="B162" s="65" t="s">
        <v>81</v>
      </c>
      <c r="C162" s="65" t="s">
        <v>893</v>
      </c>
      <c r="D162" s="65" t="s">
        <v>730</v>
      </c>
      <c r="E162" s="65" t="s">
        <v>1122</v>
      </c>
      <c r="F162" s="65" t="s">
        <v>1123</v>
      </c>
      <c r="G162" s="65" t="s">
        <v>1123</v>
      </c>
      <c r="H162" s="90"/>
    </row>
    <row r="163" spans="1:8" ht="38.25" x14ac:dyDescent="0.25">
      <c r="A163" s="183"/>
      <c r="B163" s="183" t="s">
        <v>82</v>
      </c>
      <c r="C163" s="65" t="s">
        <v>1124</v>
      </c>
      <c r="D163" s="65" t="s">
        <v>1125</v>
      </c>
      <c r="E163" s="65" t="s">
        <v>836</v>
      </c>
      <c r="F163" s="65" t="s">
        <v>1101</v>
      </c>
      <c r="G163" s="86">
        <v>41670</v>
      </c>
      <c r="H163" s="90"/>
    </row>
    <row r="164" spans="1:8" ht="51" x14ac:dyDescent="0.25">
      <c r="A164" s="183"/>
      <c r="B164" s="183"/>
      <c r="C164" s="65" t="s">
        <v>1126</v>
      </c>
      <c r="D164" s="65" t="s">
        <v>1127</v>
      </c>
      <c r="E164" s="65" t="s">
        <v>1128</v>
      </c>
      <c r="F164" s="65" t="s">
        <v>1129</v>
      </c>
      <c r="G164" s="65" t="s">
        <v>1130</v>
      </c>
      <c r="H164" s="90"/>
    </row>
    <row r="165" spans="1:8" ht="25.5" x14ac:dyDescent="0.25">
      <c r="A165" s="183"/>
      <c r="B165" s="183" t="s">
        <v>83</v>
      </c>
      <c r="C165" s="65"/>
      <c r="D165" s="65" t="s">
        <v>334</v>
      </c>
      <c r="E165" s="65" t="s">
        <v>1131</v>
      </c>
      <c r="F165" s="65" t="s">
        <v>1132</v>
      </c>
      <c r="G165" s="65" t="s">
        <v>1133</v>
      </c>
      <c r="H165" s="90"/>
    </row>
    <row r="166" spans="1:8" x14ac:dyDescent="0.25">
      <c r="A166" s="183"/>
      <c r="B166" s="183"/>
      <c r="C166" s="65"/>
      <c r="D166" s="65" t="s">
        <v>334</v>
      </c>
      <c r="E166" s="65" t="s">
        <v>1134</v>
      </c>
      <c r="F166" s="65" t="s">
        <v>1135</v>
      </c>
      <c r="G166" s="65" t="s">
        <v>1136</v>
      </c>
      <c r="H166" s="90"/>
    </row>
    <row r="167" spans="1:8" x14ac:dyDescent="0.25">
      <c r="A167" s="183"/>
      <c r="B167" s="183"/>
      <c r="C167" s="65"/>
      <c r="D167" s="65" t="s">
        <v>1137</v>
      </c>
      <c r="E167" s="65" t="s">
        <v>1138</v>
      </c>
      <c r="F167" s="65" t="s">
        <v>1139</v>
      </c>
      <c r="G167" s="65" t="s">
        <v>1140</v>
      </c>
      <c r="H167" s="90"/>
    </row>
    <row r="168" spans="1:8" ht="38.25" x14ac:dyDescent="0.25">
      <c r="A168" s="183"/>
      <c r="B168" s="183"/>
      <c r="C168" s="65" t="s">
        <v>1141</v>
      </c>
      <c r="D168" s="92"/>
      <c r="E168" s="65" t="s">
        <v>836</v>
      </c>
      <c r="F168" s="65" t="s">
        <v>1142</v>
      </c>
      <c r="G168" s="65" t="s">
        <v>1143</v>
      </c>
      <c r="H168" s="90"/>
    </row>
    <row r="169" spans="1:8" x14ac:dyDescent="0.25">
      <c r="A169" s="183"/>
      <c r="B169" s="183"/>
      <c r="C169" s="65"/>
      <c r="D169" s="65" t="s">
        <v>669</v>
      </c>
      <c r="E169" s="65" t="s">
        <v>1144</v>
      </c>
      <c r="F169" s="65" t="s">
        <v>1145</v>
      </c>
      <c r="G169" s="65" t="s">
        <v>1146</v>
      </c>
      <c r="H169" s="90"/>
    </row>
    <row r="170" spans="1:8" x14ac:dyDescent="0.25">
      <c r="A170" s="183"/>
      <c r="B170" s="183"/>
      <c r="C170" s="65"/>
      <c r="D170" s="65" t="s">
        <v>1147</v>
      </c>
      <c r="E170" s="65" t="s">
        <v>1144</v>
      </c>
      <c r="F170" s="65" t="s">
        <v>1148</v>
      </c>
      <c r="G170" s="65" t="s">
        <v>1149</v>
      </c>
      <c r="H170" s="90"/>
    </row>
    <row r="171" spans="1:8" x14ac:dyDescent="0.25">
      <c r="A171" s="183"/>
      <c r="B171" s="183"/>
      <c r="C171" s="65"/>
      <c r="D171" s="65" t="s">
        <v>334</v>
      </c>
      <c r="E171" s="65" t="s">
        <v>355</v>
      </c>
      <c r="F171" s="65" t="s">
        <v>1150</v>
      </c>
      <c r="G171" s="65" t="s">
        <v>1151</v>
      </c>
      <c r="H171" s="90"/>
    </row>
    <row r="172" spans="1:8" ht="38.25" x14ac:dyDescent="0.25">
      <c r="A172" s="183"/>
      <c r="B172" s="183"/>
      <c r="C172" s="65" t="s">
        <v>566</v>
      </c>
      <c r="D172" s="92"/>
      <c r="E172" s="65" t="s">
        <v>1152</v>
      </c>
      <c r="F172" s="65" t="s">
        <v>1153</v>
      </c>
      <c r="G172" s="65" t="s">
        <v>1154</v>
      </c>
      <c r="H172" s="90"/>
    </row>
    <row r="173" spans="1:8" ht="25.5" x14ac:dyDescent="0.25">
      <c r="A173" s="183"/>
      <c r="B173" s="65" t="s">
        <v>84</v>
      </c>
      <c r="C173" s="65" t="s">
        <v>771</v>
      </c>
      <c r="D173" s="65" t="s">
        <v>771</v>
      </c>
      <c r="E173" s="65" t="s">
        <v>952</v>
      </c>
      <c r="F173" s="65" t="s">
        <v>1155</v>
      </c>
      <c r="G173" s="65" t="s">
        <v>1155</v>
      </c>
      <c r="H173" s="90"/>
    </row>
    <row r="174" spans="1:8" ht="63.75" x14ac:dyDescent="0.25">
      <c r="A174" s="183"/>
      <c r="B174" s="183" t="s">
        <v>85</v>
      </c>
      <c r="C174" s="65" t="s">
        <v>1156</v>
      </c>
      <c r="D174" s="65" t="s">
        <v>1157</v>
      </c>
      <c r="E174" s="65" t="s">
        <v>1158</v>
      </c>
      <c r="F174" s="65" t="s">
        <v>1159</v>
      </c>
      <c r="G174" s="65" t="s">
        <v>1160</v>
      </c>
      <c r="H174" s="90"/>
    </row>
    <row r="175" spans="1:8" ht="51" x14ac:dyDescent="0.25">
      <c r="A175" s="183"/>
      <c r="B175" s="183"/>
      <c r="C175" s="65" t="s">
        <v>847</v>
      </c>
      <c r="D175" s="65" t="s">
        <v>1161</v>
      </c>
      <c r="E175" s="65" t="s">
        <v>836</v>
      </c>
      <c r="F175" s="65" t="s">
        <v>1162</v>
      </c>
      <c r="G175" s="65" t="s">
        <v>1163</v>
      </c>
      <c r="H175" s="90"/>
    </row>
    <row r="176" spans="1:8" ht="114.75" x14ac:dyDescent="0.25">
      <c r="A176" s="183"/>
      <c r="B176" s="183" t="s">
        <v>86</v>
      </c>
      <c r="C176" s="65" t="s">
        <v>1156</v>
      </c>
      <c r="D176" s="65" t="s">
        <v>1212</v>
      </c>
      <c r="E176" s="65" t="s">
        <v>1213</v>
      </c>
      <c r="F176" s="86">
        <v>42255</v>
      </c>
      <c r="G176" s="65" t="s">
        <v>1214</v>
      </c>
      <c r="H176" s="90"/>
    </row>
    <row r="177" spans="1:8" ht="114.75" x14ac:dyDescent="0.25">
      <c r="A177" s="183"/>
      <c r="B177" s="183"/>
      <c r="C177" s="65" t="s">
        <v>847</v>
      </c>
      <c r="D177" s="65" t="s">
        <v>860</v>
      </c>
      <c r="E177" s="65" t="s">
        <v>1215</v>
      </c>
      <c r="F177" s="86">
        <v>41639</v>
      </c>
      <c r="G177" s="65" t="s">
        <v>1216</v>
      </c>
      <c r="H177" s="90"/>
    </row>
    <row r="178" spans="1:8" ht="25.5" x14ac:dyDescent="0.25">
      <c r="A178" s="183"/>
      <c r="B178" s="183" t="s">
        <v>87</v>
      </c>
      <c r="C178" s="65" t="s">
        <v>1164</v>
      </c>
      <c r="D178" s="65" t="s">
        <v>1164</v>
      </c>
      <c r="E178" s="65" t="s">
        <v>1165</v>
      </c>
      <c r="F178" s="65" t="s">
        <v>616</v>
      </c>
      <c r="G178" s="65" t="s">
        <v>1166</v>
      </c>
      <c r="H178" s="90"/>
    </row>
    <row r="179" spans="1:8" ht="25.5" x14ac:dyDescent="0.25">
      <c r="A179" s="183"/>
      <c r="B179" s="183"/>
      <c r="C179" s="65" t="s">
        <v>1167</v>
      </c>
      <c r="D179" s="65" t="s">
        <v>1167</v>
      </c>
      <c r="E179" s="65" t="s">
        <v>1168</v>
      </c>
      <c r="F179" s="65" t="s">
        <v>801</v>
      </c>
      <c r="G179" s="65" t="s">
        <v>1169</v>
      </c>
      <c r="H179" s="90"/>
    </row>
    <row r="180" spans="1:8" ht="51" x14ac:dyDescent="0.25">
      <c r="A180" s="183"/>
      <c r="B180" s="183"/>
      <c r="C180" s="65" t="s">
        <v>750</v>
      </c>
      <c r="D180" s="65" t="s">
        <v>750</v>
      </c>
      <c r="E180" s="65" t="s">
        <v>1168</v>
      </c>
      <c r="F180" s="65" t="s">
        <v>732</v>
      </c>
      <c r="G180" s="65" t="s">
        <v>1170</v>
      </c>
      <c r="H180" s="90"/>
    </row>
    <row r="181" spans="1:8" x14ac:dyDescent="0.25">
      <c r="A181" s="182" t="s">
        <v>1</v>
      </c>
      <c r="B181" s="182"/>
      <c r="C181" s="182"/>
      <c r="D181" s="182"/>
      <c r="E181" s="182"/>
      <c r="F181" s="182"/>
      <c r="G181" s="182"/>
      <c r="H181" s="182"/>
    </row>
  </sheetData>
  <mergeCells count="70">
    <mergeCell ref="A1:H1"/>
    <mergeCell ref="A3:H3"/>
    <mergeCell ref="A4:A8"/>
    <mergeCell ref="B4:B8"/>
    <mergeCell ref="C4:C8"/>
    <mergeCell ref="D4:D8"/>
    <mergeCell ref="E4:E8"/>
    <mergeCell ref="F4:F8"/>
    <mergeCell ref="G4:G8"/>
    <mergeCell ref="A9:A27"/>
    <mergeCell ref="B9:B12"/>
    <mergeCell ref="B15:B21"/>
    <mergeCell ref="B22:B23"/>
    <mergeCell ref="B26:B27"/>
    <mergeCell ref="B24:B25"/>
    <mergeCell ref="A28:A40"/>
    <mergeCell ref="B28:B29"/>
    <mergeCell ref="B32:B33"/>
    <mergeCell ref="B34:B36"/>
    <mergeCell ref="B38:B40"/>
    <mergeCell ref="B30:B31"/>
    <mergeCell ref="A41:A61"/>
    <mergeCell ref="B41:B42"/>
    <mergeCell ref="B43:B46"/>
    <mergeCell ref="B48:B50"/>
    <mergeCell ref="B60:B61"/>
    <mergeCell ref="B57:B59"/>
    <mergeCell ref="B51:B56"/>
    <mergeCell ref="A62:A81"/>
    <mergeCell ref="B62:B65"/>
    <mergeCell ref="B66:B69"/>
    <mergeCell ref="B70:B73"/>
    <mergeCell ref="B74:B77"/>
    <mergeCell ref="B78:B81"/>
    <mergeCell ref="A82:A101"/>
    <mergeCell ref="B82:B87"/>
    <mergeCell ref="B88:B89"/>
    <mergeCell ref="B90:B96"/>
    <mergeCell ref="B98:B99"/>
    <mergeCell ref="B100:B101"/>
    <mergeCell ref="A102:A115"/>
    <mergeCell ref="B102:B103"/>
    <mergeCell ref="B104:B105"/>
    <mergeCell ref="B106:B107"/>
    <mergeCell ref="B108:B109"/>
    <mergeCell ref="B110:B111"/>
    <mergeCell ref="B112:B113"/>
    <mergeCell ref="B114:B115"/>
    <mergeCell ref="A116:A125"/>
    <mergeCell ref="B116:B118"/>
    <mergeCell ref="B119:B121"/>
    <mergeCell ref="B122:B124"/>
    <mergeCell ref="A126:A142"/>
    <mergeCell ref="B126:B134"/>
    <mergeCell ref="B135:B138"/>
    <mergeCell ref="B140:B142"/>
    <mergeCell ref="A143:A156"/>
    <mergeCell ref="B143:B145"/>
    <mergeCell ref="B146:B148"/>
    <mergeCell ref="B150:B152"/>
    <mergeCell ref="B153:B154"/>
    <mergeCell ref="B155:B156"/>
    <mergeCell ref="A181:H181"/>
    <mergeCell ref="A157:A180"/>
    <mergeCell ref="B157:B161"/>
    <mergeCell ref="B163:B164"/>
    <mergeCell ref="B165:B172"/>
    <mergeCell ref="B174:B175"/>
    <mergeCell ref="B178:B180"/>
    <mergeCell ref="B176:B17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workbookViewId="0">
      <pane xSplit="2" ySplit="3" topLeftCell="C4" activePane="bottomRight" state="frozen"/>
      <selection pane="topRight" activeCell="C1" sqref="C1"/>
      <selection pane="bottomLeft" activeCell="A4" sqref="A4"/>
      <selection pane="bottomRight" sqref="A1:W1"/>
    </sheetView>
  </sheetViews>
  <sheetFormatPr defaultRowHeight="15" x14ac:dyDescent="0.25"/>
  <cols>
    <col min="1" max="1" width="17.5703125" customWidth="1"/>
    <col min="2" max="2" width="15.28515625" customWidth="1"/>
    <col min="3" max="3" width="11.7109375" customWidth="1"/>
    <col min="4" max="4" width="13" customWidth="1"/>
    <col min="5" max="5" width="16" customWidth="1"/>
    <col min="6" max="6" width="13.7109375" customWidth="1"/>
    <col min="7" max="7" width="16.42578125" customWidth="1"/>
    <col min="8" max="8" width="14.42578125" customWidth="1"/>
    <col min="9" max="9" width="11.42578125" customWidth="1"/>
    <col min="10" max="10" width="13.28515625" customWidth="1"/>
    <col min="11" max="11" width="12.140625" customWidth="1"/>
    <col min="12" max="12" width="10.7109375" customWidth="1"/>
    <col min="13" max="13" width="11.42578125" customWidth="1"/>
    <col min="14" max="14" width="12.140625" customWidth="1"/>
    <col min="15" max="15" width="12.85546875" customWidth="1"/>
    <col min="16" max="16" width="14.140625" customWidth="1"/>
    <col min="17" max="17" width="14.85546875" customWidth="1"/>
    <col min="18" max="18" width="14.7109375" customWidth="1"/>
    <col min="19" max="19" width="15" customWidth="1"/>
    <col min="20" max="20" width="16" customWidth="1"/>
    <col min="21" max="21" width="10.7109375" customWidth="1"/>
    <col min="22" max="22" width="11.28515625" customWidth="1"/>
    <col min="23" max="23" width="5.28515625" customWidth="1"/>
  </cols>
  <sheetData>
    <row r="1" spans="1:23" ht="19.5" x14ac:dyDescent="0.25">
      <c r="A1" s="127" t="s">
        <v>92</v>
      </c>
      <c r="B1" s="127"/>
      <c r="C1" s="127"/>
      <c r="D1" s="127"/>
      <c r="E1" s="127"/>
      <c r="F1" s="127"/>
      <c r="G1" s="127"/>
      <c r="H1" s="127"/>
      <c r="I1" s="127"/>
      <c r="J1" s="127"/>
      <c r="K1" s="127"/>
      <c r="L1" s="127"/>
      <c r="M1" s="127"/>
      <c r="N1" s="127"/>
      <c r="O1" s="127"/>
      <c r="P1" s="127"/>
      <c r="Q1" s="127"/>
      <c r="R1" s="127"/>
      <c r="S1" s="127"/>
      <c r="T1" s="127"/>
      <c r="U1" s="127"/>
      <c r="V1" s="127"/>
      <c r="W1" s="127"/>
    </row>
    <row r="2" spans="1:23" x14ac:dyDescent="0.25">
      <c r="A2" s="126" t="s">
        <v>1</v>
      </c>
      <c r="B2" s="126"/>
      <c r="C2" s="126"/>
      <c r="D2" s="126"/>
      <c r="E2" s="126"/>
      <c r="F2" s="126"/>
      <c r="G2" s="126"/>
      <c r="H2" s="126"/>
      <c r="I2" s="126"/>
      <c r="J2" s="126"/>
      <c r="K2" s="126"/>
      <c r="L2" s="126"/>
      <c r="M2" s="126"/>
      <c r="N2" s="126"/>
      <c r="O2" s="126"/>
      <c r="P2" s="126"/>
      <c r="Q2" s="126"/>
      <c r="R2" s="126"/>
      <c r="S2" s="126"/>
      <c r="T2" s="126"/>
      <c r="U2" s="126"/>
      <c r="V2" s="126"/>
      <c r="W2" s="126"/>
    </row>
    <row r="3" spans="1:23" ht="84" x14ac:dyDescent="0.25">
      <c r="A3" s="51" t="s">
        <v>4</v>
      </c>
      <c r="B3" s="51" t="s">
        <v>5</v>
      </c>
      <c r="C3" s="51" t="s">
        <v>93</v>
      </c>
      <c r="D3" s="51" t="s">
        <v>94</v>
      </c>
      <c r="E3" s="51" t="s">
        <v>95</v>
      </c>
      <c r="F3" s="51" t="s">
        <v>96</v>
      </c>
      <c r="G3" s="51" t="s">
        <v>97</v>
      </c>
      <c r="H3" s="51" t="s">
        <v>98</v>
      </c>
      <c r="I3" s="51" t="s">
        <v>99</v>
      </c>
      <c r="J3" s="51" t="s">
        <v>100</v>
      </c>
      <c r="K3" s="51" t="s">
        <v>101</v>
      </c>
      <c r="L3" s="51" t="s">
        <v>102</v>
      </c>
      <c r="M3" s="51" t="s">
        <v>103</v>
      </c>
      <c r="N3" s="51" t="s">
        <v>104</v>
      </c>
      <c r="O3" s="51" t="s">
        <v>105</v>
      </c>
      <c r="P3" s="51" t="s">
        <v>106</v>
      </c>
      <c r="Q3" s="51" t="s">
        <v>107</v>
      </c>
      <c r="R3" s="51" t="s">
        <v>108</v>
      </c>
      <c r="S3" s="51" t="s">
        <v>109</v>
      </c>
      <c r="T3" s="51" t="s">
        <v>110</v>
      </c>
      <c r="U3" s="51" t="s">
        <v>111</v>
      </c>
      <c r="V3" s="51" t="s">
        <v>112</v>
      </c>
      <c r="W3" s="52"/>
    </row>
    <row r="4" spans="1:23" x14ac:dyDescent="0.25">
      <c r="A4" s="53" t="s">
        <v>17</v>
      </c>
      <c r="B4" s="53" t="s">
        <v>18</v>
      </c>
      <c r="C4" s="54">
        <v>23860</v>
      </c>
      <c r="D4" s="54">
        <v>23860</v>
      </c>
      <c r="E4" s="55">
        <v>100</v>
      </c>
      <c r="F4" s="54">
        <v>3717</v>
      </c>
      <c r="G4" s="54">
        <v>3717</v>
      </c>
      <c r="H4" s="55">
        <v>100</v>
      </c>
      <c r="I4" s="54">
        <v>0</v>
      </c>
      <c r="J4" s="54">
        <v>0</v>
      </c>
      <c r="K4" s="56">
        <v>0</v>
      </c>
      <c r="L4" s="54">
        <v>3127</v>
      </c>
      <c r="M4" s="54">
        <v>3127</v>
      </c>
      <c r="N4" s="55">
        <v>100</v>
      </c>
      <c r="O4" s="54">
        <v>0</v>
      </c>
      <c r="P4" s="54">
        <v>0</v>
      </c>
      <c r="Q4" s="56"/>
      <c r="R4" s="54">
        <v>0</v>
      </c>
      <c r="S4" s="54">
        <v>0</v>
      </c>
      <c r="T4" s="56"/>
      <c r="U4" s="54">
        <v>30704</v>
      </c>
      <c r="V4" s="55">
        <v>100</v>
      </c>
      <c r="W4" s="52"/>
    </row>
    <row r="5" spans="1:23" x14ac:dyDescent="0.25">
      <c r="A5" s="53" t="s">
        <v>17</v>
      </c>
      <c r="B5" s="53" t="s">
        <v>19</v>
      </c>
      <c r="C5" s="54">
        <v>1679</v>
      </c>
      <c r="D5" s="54">
        <v>1679</v>
      </c>
      <c r="E5" s="55">
        <v>100</v>
      </c>
      <c r="F5" s="54">
        <v>12214</v>
      </c>
      <c r="G5" s="54">
        <v>12214</v>
      </c>
      <c r="H5" s="55">
        <v>100</v>
      </c>
      <c r="I5" s="54">
        <v>5602</v>
      </c>
      <c r="J5" s="54">
        <v>5602</v>
      </c>
      <c r="K5" s="55">
        <v>100</v>
      </c>
      <c r="L5" s="54">
        <v>0</v>
      </c>
      <c r="M5" s="54">
        <v>0</v>
      </c>
      <c r="N5" s="55"/>
      <c r="O5" s="54">
        <v>263</v>
      </c>
      <c r="P5" s="54">
        <v>263</v>
      </c>
      <c r="Q5" s="55">
        <v>100</v>
      </c>
      <c r="R5" s="54"/>
      <c r="S5" s="54"/>
      <c r="T5" s="56"/>
      <c r="U5" s="54"/>
      <c r="V5" s="55">
        <v>100</v>
      </c>
      <c r="W5" s="52"/>
    </row>
    <row r="6" spans="1:23" x14ac:dyDescent="0.25">
      <c r="A6" s="53" t="s">
        <v>17</v>
      </c>
      <c r="B6" s="53" t="s">
        <v>20</v>
      </c>
      <c r="C6" s="54">
        <v>1205</v>
      </c>
      <c r="D6" s="54">
        <v>1205</v>
      </c>
      <c r="E6" s="55">
        <v>100</v>
      </c>
      <c r="F6" s="54">
        <v>1060</v>
      </c>
      <c r="G6" s="54">
        <v>1060</v>
      </c>
      <c r="H6" s="55">
        <v>100</v>
      </c>
      <c r="I6" s="54">
        <v>222</v>
      </c>
      <c r="J6" s="54">
        <v>222</v>
      </c>
      <c r="K6" s="55">
        <v>100</v>
      </c>
      <c r="L6" s="54">
        <v>302</v>
      </c>
      <c r="M6" s="54">
        <v>302</v>
      </c>
      <c r="N6" s="55">
        <v>100</v>
      </c>
      <c r="O6" s="54">
        <v>50</v>
      </c>
      <c r="P6" s="54">
        <v>50</v>
      </c>
      <c r="Q6" s="55">
        <v>100</v>
      </c>
      <c r="R6" s="54">
        <v>0</v>
      </c>
      <c r="S6" s="54">
        <v>0</v>
      </c>
      <c r="T6" s="56"/>
      <c r="U6" s="54">
        <v>2839</v>
      </c>
      <c r="V6" s="55">
        <v>100</v>
      </c>
      <c r="W6" s="52"/>
    </row>
    <row r="7" spans="1:23" x14ac:dyDescent="0.25">
      <c r="A7" s="53" t="s">
        <v>17</v>
      </c>
      <c r="B7" s="53" t="s">
        <v>21</v>
      </c>
      <c r="C7" s="54">
        <v>8144</v>
      </c>
      <c r="D7" s="54">
        <v>8135</v>
      </c>
      <c r="E7" s="55">
        <v>99.89</v>
      </c>
      <c r="F7" s="54">
        <v>3637</v>
      </c>
      <c r="G7" s="54">
        <v>3620</v>
      </c>
      <c r="H7" s="55">
        <v>99.53</v>
      </c>
      <c r="I7" s="54">
        <v>1409</v>
      </c>
      <c r="J7" s="54">
        <v>1390</v>
      </c>
      <c r="K7" s="55">
        <v>98.65</v>
      </c>
      <c r="L7" s="54">
        <v>2035</v>
      </c>
      <c r="M7" s="54">
        <v>2005</v>
      </c>
      <c r="N7" s="55">
        <v>98.53</v>
      </c>
      <c r="O7" s="54">
        <v>303</v>
      </c>
      <c r="P7" s="54">
        <v>303</v>
      </c>
      <c r="Q7" s="55">
        <v>100</v>
      </c>
      <c r="R7" s="54">
        <v>945</v>
      </c>
      <c r="S7" s="54">
        <v>945</v>
      </c>
      <c r="T7" s="55">
        <v>100</v>
      </c>
      <c r="U7" s="54">
        <v>16398</v>
      </c>
      <c r="V7" s="55">
        <v>99.54</v>
      </c>
      <c r="W7" s="52"/>
    </row>
    <row r="8" spans="1:23" x14ac:dyDescent="0.25">
      <c r="A8" s="53" t="s">
        <v>17</v>
      </c>
      <c r="B8" s="53" t="s">
        <v>22</v>
      </c>
      <c r="C8" s="54">
        <v>2286</v>
      </c>
      <c r="D8" s="54">
        <v>2286</v>
      </c>
      <c r="E8" s="55">
        <v>100</v>
      </c>
      <c r="F8" s="54">
        <v>10160</v>
      </c>
      <c r="G8" s="54">
        <v>10160</v>
      </c>
      <c r="H8" s="55">
        <v>100</v>
      </c>
      <c r="I8" s="54">
        <v>396</v>
      </c>
      <c r="J8" s="54">
        <v>396</v>
      </c>
      <c r="K8" s="55">
        <v>100</v>
      </c>
      <c r="L8" s="54">
        <v>254</v>
      </c>
      <c r="M8" s="54">
        <v>254</v>
      </c>
      <c r="N8" s="55">
        <v>100</v>
      </c>
      <c r="O8" s="54">
        <v>1568</v>
      </c>
      <c r="P8" s="54">
        <v>1568</v>
      </c>
      <c r="Q8" s="55">
        <v>100</v>
      </c>
      <c r="R8" s="54">
        <v>0</v>
      </c>
      <c r="S8" s="54">
        <v>0</v>
      </c>
      <c r="T8" s="56"/>
      <c r="U8" s="54">
        <v>14664</v>
      </c>
      <c r="V8" s="55">
        <v>100</v>
      </c>
      <c r="W8" s="52"/>
    </row>
    <row r="9" spans="1:23" x14ac:dyDescent="0.25">
      <c r="A9" s="53" t="s">
        <v>17</v>
      </c>
      <c r="B9" s="53" t="s">
        <v>23</v>
      </c>
      <c r="C9" s="54">
        <v>3471</v>
      </c>
      <c r="D9" s="54">
        <v>3471</v>
      </c>
      <c r="E9" s="55">
        <v>100</v>
      </c>
      <c r="F9" s="54">
        <v>9939</v>
      </c>
      <c r="G9" s="54">
        <v>9939</v>
      </c>
      <c r="H9" s="55">
        <v>100</v>
      </c>
      <c r="I9" s="54">
        <v>833</v>
      </c>
      <c r="J9" s="54">
        <v>833</v>
      </c>
      <c r="K9" s="55">
        <v>100</v>
      </c>
      <c r="L9" s="54">
        <v>304</v>
      </c>
      <c r="M9" s="54">
        <v>304</v>
      </c>
      <c r="N9" s="55">
        <v>100</v>
      </c>
      <c r="O9" s="54">
        <v>1113</v>
      </c>
      <c r="P9" s="54">
        <v>1113</v>
      </c>
      <c r="Q9" s="55">
        <v>100</v>
      </c>
      <c r="R9" s="54">
        <v>126</v>
      </c>
      <c r="S9" s="54">
        <v>126</v>
      </c>
      <c r="T9" s="56">
        <v>100</v>
      </c>
      <c r="U9" s="54">
        <v>15786</v>
      </c>
      <c r="V9" s="55">
        <v>100</v>
      </c>
      <c r="W9" s="52"/>
    </row>
    <row r="10" spans="1:23" x14ac:dyDescent="0.25">
      <c r="A10" s="53" t="s">
        <v>17</v>
      </c>
      <c r="B10" s="53" t="s">
        <v>24</v>
      </c>
      <c r="C10" s="54">
        <v>4894</v>
      </c>
      <c r="D10" s="54">
        <v>4894</v>
      </c>
      <c r="E10" s="55">
        <v>100</v>
      </c>
      <c r="F10" s="54">
        <v>7122</v>
      </c>
      <c r="G10" s="54">
        <v>7122</v>
      </c>
      <c r="H10" s="55">
        <v>100</v>
      </c>
      <c r="I10" s="54">
        <v>598</v>
      </c>
      <c r="J10" s="54">
        <v>598</v>
      </c>
      <c r="K10" s="55">
        <v>100</v>
      </c>
      <c r="L10" s="54">
        <v>1480</v>
      </c>
      <c r="M10" s="54">
        <v>1480</v>
      </c>
      <c r="N10" s="55">
        <v>100</v>
      </c>
      <c r="O10" s="54">
        <v>0</v>
      </c>
      <c r="P10" s="54">
        <v>0</v>
      </c>
      <c r="Q10" s="56"/>
      <c r="R10" s="54">
        <v>0</v>
      </c>
      <c r="S10" s="54">
        <v>0</v>
      </c>
      <c r="T10" s="56"/>
      <c r="U10" s="54">
        <v>14094</v>
      </c>
      <c r="V10" s="55">
        <v>100</v>
      </c>
      <c r="W10" s="52"/>
    </row>
    <row r="11" spans="1:23" x14ac:dyDescent="0.25">
      <c r="A11" s="53" t="s">
        <v>26</v>
      </c>
      <c r="B11" s="53" t="s">
        <v>27</v>
      </c>
      <c r="C11" s="54">
        <v>14528</v>
      </c>
      <c r="D11" s="54">
        <v>14528</v>
      </c>
      <c r="E11" s="55">
        <v>100</v>
      </c>
      <c r="F11" s="54">
        <v>2012</v>
      </c>
      <c r="G11" s="54">
        <v>2012</v>
      </c>
      <c r="H11" s="55">
        <v>100</v>
      </c>
      <c r="I11" s="54">
        <v>4078</v>
      </c>
      <c r="J11" s="54">
        <v>4078</v>
      </c>
      <c r="K11" s="55">
        <v>100</v>
      </c>
      <c r="L11" s="54">
        <v>91</v>
      </c>
      <c r="M11" s="54">
        <v>91</v>
      </c>
      <c r="N11" s="55">
        <v>100</v>
      </c>
      <c r="O11" s="54">
        <v>0</v>
      </c>
      <c r="P11" s="54">
        <v>0</v>
      </c>
      <c r="Q11" s="56"/>
      <c r="R11" s="54">
        <v>207</v>
      </c>
      <c r="S11" s="54">
        <v>207</v>
      </c>
      <c r="T11" s="55">
        <v>100</v>
      </c>
      <c r="U11" s="54">
        <v>20916</v>
      </c>
      <c r="V11" s="55">
        <v>100</v>
      </c>
      <c r="W11" s="52"/>
    </row>
    <row r="12" spans="1:23" x14ac:dyDescent="0.25">
      <c r="A12" s="53" t="s">
        <v>26</v>
      </c>
      <c r="B12" s="53" t="s">
        <v>28</v>
      </c>
      <c r="C12" s="54">
        <v>4802</v>
      </c>
      <c r="D12" s="54">
        <v>4706</v>
      </c>
      <c r="E12" s="55">
        <v>98</v>
      </c>
      <c r="F12" s="54">
        <v>7974</v>
      </c>
      <c r="G12" s="54">
        <v>7736</v>
      </c>
      <c r="H12" s="55">
        <v>97.02</v>
      </c>
      <c r="I12" s="54">
        <v>2440</v>
      </c>
      <c r="J12" s="54">
        <v>1732</v>
      </c>
      <c r="K12" s="55">
        <v>70.98</v>
      </c>
      <c r="L12" s="54">
        <v>1783</v>
      </c>
      <c r="M12" s="54">
        <v>300</v>
      </c>
      <c r="N12" s="55">
        <v>16.829999999999998</v>
      </c>
      <c r="O12" s="54">
        <v>65</v>
      </c>
      <c r="P12" s="54">
        <v>65</v>
      </c>
      <c r="Q12" s="55">
        <v>100</v>
      </c>
      <c r="R12" s="54">
        <v>340</v>
      </c>
      <c r="S12" s="54">
        <v>340</v>
      </c>
      <c r="T12" s="55">
        <v>100</v>
      </c>
      <c r="U12" s="54">
        <v>14879</v>
      </c>
      <c r="V12" s="55">
        <v>85.49</v>
      </c>
      <c r="W12" s="52"/>
    </row>
    <row r="13" spans="1:23" x14ac:dyDescent="0.25">
      <c r="A13" s="53" t="s">
        <v>26</v>
      </c>
      <c r="B13" s="53" t="s">
        <v>29</v>
      </c>
      <c r="C13" s="54">
        <v>206643</v>
      </c>
      <c r="D13" s="54">
        <v>206643</v>
      </c>
      <c r="E13" s="55">
        <v>100</v>
      </c>
      <c r="F13" s="54">
        <v>30898</v>
      </c>
      <c r="G13" s="54">
        <v>30898</v>
      </c>
      <c r="H13" s="55">
        <v>100</v>
      </c>
      <c r="I13" s="54">
        <v>6853</v>
      </c>
      <c r="J13" s="54">
        <v>6652</v>
      </c>
      <c r="K13" s="55">
        <v>97.07</v>
      </c>
      <c r="L13" s="54">
        <v>22983</v>
      </c>
      <c r="M13" s="54">
        <v>20846</v>
      </c>
      <c r="N13" s="55">
        <v>90.7</v>
      </c>
      <c r="O13" s="54">
        <v>20073</v>
      </c>
      <c r="P13" s="54">
        <v>18315</v>
      </c>
      <c r="Q13" s="55">
        <v>91.24</v>
      </c>
      <c r="R13" s="54">
        <v>20073</v>
      </c>
      <c r="S13" s="54">
        <v>18315</v>
      </c>
      <c r="T13" s="55">
        <v>91.24</v>
      </c>
      <c r="U13" s="54">
        <v>301669</v>
      </c>
      <c r="V13" s="55">
        <v>98.1</v>
      </c>
      <c r="W13" s="52"/>
    </row>
    <row r="14" spans="1:23" x14ac:dyDescent="0.25">
      <c r="A14" s="53" t="s">
        <v>26</v>
      </c>
      <c r="B14" s="53" t="s">
        <v>30</v>
      </c>
      <c r="C14" s="54">
        <v>11882</v>
      </c>
      <c r="D14" s="54">
        <v>11856</v>
      </c>
      <c r="E14" s="55">
        <v>99.78</v>
      </c>
      <c r="F14" s="54">
        <v>20078</v>
      </c>
      <c r="G14" s="54">
        <v>19944</v>
      </c>
      <c r="H14" s="55">
        <v>99.33</v>
      </c>
      <c r="I14" s="54">
        <v>14935</v>
      </c>
      <c r="J14" s="54">
        <v>14310</v>
      </c>
      <c r="K14" s="55">
        <v>95.82</v>
      </c>
      <c r="L14" s="54">
        <v>399</v>
      </c>
      <c r="M14" s="54">
        <v>378</v>
      </c>
      <c r="N14" s="55">
        <v>94.74</v>
      </c>
      <c r="O14" s="54">
        <v>0</v>
      </c>
      <c r="P14" s="54">
        <v>0</v>
      </c>
      <c r="Q14" s="56"/>
      <c r="R14" s="54">
        <v>176</v>
      </c>
      <c r="S14" s="54">
        <v>172</v>
      </c>
      <c r="T14" s="55">
        <v>97.73</v>
      </c>
      <c r="U14" s="54">
        <v>46660</v>
      </c>
      <c r="V14" s="55">
        <v>98.29</v>
      </c>
      <c r="W14" s="52"/>
    </row>
    <row r="15" spans="1:23" x14ac:dyDescent="0.25">
      <c r="A15" s="53" t="s">
        <v>26</v>
      </c>
      <c r="B15" s="53" t="s">
        <v>31</v>
      </c>
      <c r="C15" s="56"/>
      <c r="D15" s="56"/>
      <c r="E15" s="56"/>
      <c r="F15" s="56"/>
      <c r="G15" s="56"/>
      <c r="H15" s="56"/>
      <c r="I15" s="56"/>
      <c r="J15" s="56"/>
      <c r="K15" s="56"/>
      <c r="L15" s="56"/>
      <c r="M15" s="56"/>
      <c r="N15" s="56"/>
      <c r="O15" s="56"/>
      <c r="P15" s="56"/>
      <c r="Q15" s="56"/>
      <c r="R15" s="56"/>
      <c r="S15" s="56"/>
      <c r="T15" s="56"/>
      <c r="U15" s="56"/>
      <c r="V15" s="56"/>
      <c r="W15" s="52"/>
    </row>
    <row r="16" spans="1:23" x14ac:dyDescent="0.25">
      <c r="A16" s="53" t="s">
        <v>26</v>
      </c>
      <c r="B16" s="53" t="s">
        <v>32</v>
      </c>
      <c r="C16" s="54">
        <v>3855</v>
      </c>
      <c r="D16" s="54">
        <v>3855</v>
      </c>
      <c r="E16" s="55">
        <v>100</v>
      </c>
      <c r="F16" s="54">
        <v>9074</v>
      </c>
      <c r="G16" s="54">
        <v>8905</v>
      </c>
      <c r="H16" s="55">
        <v>98.14</v>
      </c>
      <c r="I16" s="54">
        <v>213</v>
      </c>
      <c r="J16" s="54">
        <v>213</v>
      </c>
      <c r="K16" s="55">
        <v>100</v>
      </c>
      <c r="L16" s="54">
        <v>626</v>
      </c>
      <c r="M16" s="54">
        <v>626</v>
      </c>
      <c r="N16" s="55">
        <v>100</v>
      </c>
      <c r="O16" s="54">
        <v>393</v>
      </c>
      <c r="P16" s="54">
        <v>393</v>
      </c>
      <c r="Q16" s="55">
        <v>100</v>
      </c>
      <c r="R16" s="54">
        <v>318</v>
      </c>
      <c r="S16" s="54">
        <v>318</v>
      </c>
      <c r="T16" s="55">
        <v>100</v>
      </c>
      <c r="U16" s="54">
        <v>14310</v>
      </c>
      <c r="V16" s="55">
        <v>98.83</v>
      </c>
      <c r="W16" s="52"/>
    </row>
    <row r="17" spans="1:23" x14ac:dyDescent="0.25">
      <c r="A17" s="53" t="s">
        <v>33</v>
      </c>
      <c r="B17" s="53" t="s">
        <v>34</v>
      </c>
      <c r="C17" s="54">
        <v>80846</v>
      </c>
      <c r="D17" s="54">
        <v>80846</v>
      </c>
      <c r="E17" s="55">
        <v>100</v>
      </c>
      <c r="F17" s="54">
        <v>4848</v>
      </c>
      <c r="G17" s="54">
        <v>4848</v>
      </c>
      <c r="H17" s="55">
        <v>100</v>
      </c>
      <c r="I17" s="54">
        <v>765</v>
      </c>
      <c r="J17" s="54">
        <v>765</v>
      </c>
      <c r="K17" s="55">
        <v>100</v>
      </c>
      <c r="L17" s="54">
        <v>30</v>
      </c>
      <c r="M17" s="54">
        <v>30</v>
      </c>
      <c r="N17" s="55">
        <v>100</v>
      </c>
      <c r="O17" s="54">
        <v>953</v>
      </c>
      <c r="P17" s="54">
        <v>953</v>
      </c>
      <c r="Q17" s="55">
        <v>100</v>
      </c>
      <c r="R17" s="54">
        <v>4719</v>
      </c>
      <c r="S17" s="54">
        <v>4719</v>
      </c>
      <c r="T17" s="55">
        <v>100</v>
      </c>
      <c r="U17" s="54">
        <v>92161</v>
      </c>
      <c r="V17" s="55">
        <v>100</v>
      </c>
      <c r="W17" s="52"/>
    </row>
    <row r="18" spans="1:23" x14ac:dyDescent="0.25">
      <c r="A18" s="53" t="s">
        <v>33</v>
      </c>
      <c r="B18" s="53" t="s">
        <v>35</v>
      </c>
      <c r="C18" s="54">
        <v>7303</v>
      </c>
      <c r="D18" s="54">
        <v>7303</v>
      </c>
      <c r="E18" s="55">
        <v>100</v>
      </c>
      <c r="F18" s="54">
        <v>16297</v>
      </c>
      <c r="G18" s="54">
        <v>16297</v>
      </c>
      <c r="H18" s="55">
        <v>100</v>
      </c>
      <c r="I18" s="54">
        <v>8603</v>
      </c>
      <c r="J18" s="54">
        <v>8603</v>
      </c>
      <c r="K18" s="55">
        <v>100</v>
      </c>
      <c r="L18" s="54">
        <v>659</v>
      </c>
      <c r="M18" s="54">
        <v>659</v>
      </c>
      <c r="N18" s="55">
        <v>100</v>
      </c>
      <c r="O18" s="54">
        <v>802</v>
      </c>
      <c r="P18" s="54">
        <v>802</v>
      </c>
      <c r="Q18" s="55">
        <v>100</v>
      </c>
      <c r="R18" s="54">
        <v>0</v>
      </c>
      <c r="S18" s="54">
        <v>0</v>
      </c>
      <c r="T18" s="56"/>
      <c r="U18" s="54">
        <v>33664</v>
      </c>
      <c r="V18" s="55">
        <v>100</v>
      </c>
      <c r="W18" s="52"/>
    </row>
    <row r="19" spans="1:23" x14ac:dyDescent="0.25">
      <c r="A19" s="53" t="s">
        <v>33</v>
      </c>
      <c r="B19" s="53" t="s">
        <v>36</v>
      </c>
      <c r="C19" s="54">
        <v>5496</v>
      </c>
      <c r="D19" s="54">
        <v>5496</v>
      </c>
      <c r="E19" s="55">
        <v>100</v>
      </c>
      <c r="F19" s="54">
        <v>8763</v>
      </c>
      <c r="G19" s="54">
        <v>8763</v>
      </c>
      <c r="H19" s="55">
        <v>100</v>
      </c>
      <c r="I19" s="54">
        <v>1421</v>
      </c>
      <c r="J19" s="54">
        <v>0</v>
      </c>
      <c r="K19" s="56"/>
      <c r="L19" s="54">
        <v>0</v>
      </c>
      <c r="M19" s="54">
        <v>0</v>
      </c>
      <c r="N19" s="56"/>
      <c r="O19" s="54">
        <v>0</v>
      </c>
      <c r="P19" s="54">
        <v>0</v>
      </c>
      <c r="Q19" s="56"/>
      <c r="R19" s="54">
        <v>1110</v>
      </c>
      <c r="S19" s="54">
        <v>1110</v>
      </c>
      <c r="T19" s="55">
        <v>100</v>
      </c>
      <c r="U19" s="54">
        <v>15369</v>
      </c>
      <c r="V19" s="55">
        <v>91.54</v>
      </c>
      <c r="W19" s="52"/>
    </row>
    <row r="20" spans="1:23" x14ac:dyDescent="0.25">
      <c r="A20" s="53" t="s">
        <v>33</v>
      </c>
      <c r="B20" s="53" t="s">
        <v>37</v>
      </c>
      <c r="C20" s="54"/>
      <c r="D20" s="54"/>
      <c r="E20" s="56"/>
      <c r="F20" s="54">
        <v>2522</v>
      </c>
      <c r="G20" s="54">
        <v>2522</v>
      </c>
      <c r="H20" s="55">
        <v>100</v>
      </c>
      <c r="I20" s="54">
        <v>0</v>
      </c>
      <c r="J20" s="54">
        <v>0</v>
      </c>
      <c r="K20" s="56"/>
      <c r="L20" s="54">
        <v>0</v>
      </c>
      <c r="M20" s="54">
        <v>0</v>
      </c>
      <c r="N20" s="56"/>
      <c r="O20" s="54">
        <v>273</v>
      </c>
      <c r="P20" s="54">
        <v>273</v>
      </c>
      <c r="Q20" s="55">
        <v>100</v>
      </c>
      <c r="R20" s="54">
        <v>0</v>
      </c>
      <c r="S20" s="54">
        <v>0</v>
      </c>
      <c r="T20" s="56"/>
      <c r="U20" s="54">
        <v>2795</v>
      </c>
      <c r="V20" s="55">
        <v>100</v>
      </c>
      <c r="W20" s="52"/>
    </row>
    <row r="21" spans="1:23" x14ac:dyDescent="0.25">
      <c r="A21" s="53" t="s">
        <v>33</v>
      </c>
      <c r="B21" s="53" t="s">
        <v>38</v>
      </c>
      <c r="C21" s="56"/>
      <c r="D21" s="56"/>
      <c r="E21" s="56"/>
      <c r="F21" s="56"/>
      <c r="G21" s="56"/>
      <c r="H21" s="56"/>
      <c r="I21" s="56"/>
      <c r="J21" s="56"/>
      <c r="K21" s="56"/>
      <c r="L21" s="56"/>
      <c r="M21" s="56"/>
      <c r="N21" s="56"/>
      <c r="O21" s="56"/>
      <c r="P21" s="56"/>
      <c r="Q21" s="56"/>
      <c r="R21" s="56"/>
      <c r="S21" s="56"/>
      <c r="T21" s="56"/>
      <c r="U21" s="56"/>
      <c r="V21" s="56"/>
      <c r="W21" s="52"/>
    </row>
    <row r="22" spans="1:23" x14ac:dyDescent="0.25">
      <c r="A22" s="53" t="s">
        <v>33</v>
      </c>
      <c r="B22" s="53" t="s">
        <v>39</v>
      </c>
      <c r="C22" s="54">
        <v>2304</v>
      </c>
      <c r="D22" s="54">
        <v>2304</v>
      </c>
      <c r="E22" s="55">
        <v>100</v>
      </c>
      <c r="F22" s="54">
        <v>5885</v>
      </c>
      <c r="G22" s="54">
        <v>5885</v>
      </c>
      <c r="H22" s="55">
        <v>100</v>
      </c>
      <c r="I22" s="54">
        <v>529</v>
      </c>
      <c r="J22" s="54">
        <v>529</v>
      </c>
      <c r="K22" s="55">
        <v>100</v>
      </c>
      <c r="L22" s="54">
        <v>598</v>
      </c>
      <c r="M22" s="54">
        <v>598</v>
      </c>
      <c r="N22" s="55">
        <v>100</v>
      </c>
      <c r="O22" s="54">
        <v>269</v>
      </c>
      <c r="P22" s="54">
        <v>269</v>
      </c>
      <c r="Q22" s="55">
        <v>100</v>
      </c>
      <c r="R22" s="54"/>
      <c r="S22" s="54"/>
      <c r="T22" s="55"/>
      <c r="U22" s="54">
        <v>9585</v>
      </c>
      <c r="V22" s="54">
        <v>100</v>
      </c>
      <c r="W22" s="52"/>
    </row>
    <row r="23" spans="1:23" x14ac:dyDescent="0.25">
      <c r="A23" s="53" t="s">
        <v>33</v>
      </c>
      <c r="B23" s="53" t="s">
        <v>40</v>
      </c>
      <c r="C23" s="54">
        <v>9867</v>
      </c>
      <c r="D23" s="54">
        <v>9867</v>
      </c>
      <c r="E23" s="55">
        <v>100</v>
      </c>
      <c r="F23" s="54">
        <v>6531</v>
      </c>
      <c r="G23" s="54">
        <v>6531</v>
      </c>
      <c r="H23" s="55">
        <v>100</v>
      </c>
      <c r="I23" s="54">
        <v>1551</v>
      </c>
      <c r="J23" s="54">
        <v>1551</v>
      </c>
      <c r="K23" s="55">
        <v>100</v>
      </c>
      <c r="L23" s="54">
        <v>1144</v>
      </c>
      <c r="M23" s="54">
        <v>1144</v>
      </c>
      <c r="N23" s="55">
        <v>100</v>
      </c>
      <c r="O23" s="54">
        <v>0</v>
      </c>
      <c r="P23" s="54">
        <v>0</v>
      </c>
      <c r="Q23" s="56"/>
      <c r="R23" s="54">
        <v>436</v>
      </c>
      <c r="S23" s="54">
        <v>436</v>
      </c>
      <c r="T23" s="55">
        <v>100</v>
      </c>
      <c r="U23" s="54">
        <v>19529</v>
      </c>
      <c r="V23" s="55">
        <v>100</v>
      </c>
      <c r="W23" s="52"/>
    </row>
    <row r="24" spans="1:23" x14ac:dyDescent="0.25">
      <c r="A24" s="53" t="s">
        <v>41</v>
      </c>
      <c r="B24" s="53" t="s">
        <v>42</v>
      </c>
      <c r="C24" s="54">
        <v>1352</v>
      </c>
      <c r="D24" s="54">
        <v>1352</v>
      </c>
      <c r="E24" s="55">
        <v>100</v>
      </c>
      <c r="F24" s="54">
        <v>2492</v>
      </c>
      <c r="G24" s="54">
        <v>2492</v>
      </c>
      <c r="H24" s="55">
        <v>100</v>
      </c>
      <c r="I24" s="54">
        <v>388</v>
      </c>
      <c r="J24" s="54">
        <v>388</v>
      </c>
      <c r="K24" s="55">
        <v>100</v>
      </c>
      <c r="L24" s="54">
        <v>75</v>
      </c>
      <c r="M24" s="54">
        <v>75</v>
      </c>
      <c r="N24" s="55">
        <v>100</v>
      </c>
      <c r="O24" s="54">
        <v>0</v>
      </c>
      <c r="P24" s="54">
        <v>0</v>
      </c>
      <c r="Q24" s="56"/>
      <c r="R24" s="54">
        <v>442</v>
      </c>
      <c r="S24" s="54">
        <v>442</v>
      </c>
      <c r="T24" s="55">
        <v>100</v>
      </c>
      <c r="U24" s="54">
        <v>4749</v>
      </c>
      <c r="V24" s="55">
        <v>100</v>
      </c>
      <c r="W24" s="52"/>
    </row>
    <row r="25" spans="1:23" x14ac:dyDescent="0.25">
      <c r="A25" s="53" t="s">
        <v>41</v>
      </c>
      <c r="B25" s="53" t="s">
        <v>43</v>
      </c>
      <c r="C25" s="54">
        <v>2356</v>
      </c>
      <c r="D25" s="54">
        <v>2356</v>
      </c>
      <c r="E25" s="55">
        <v>100</v>
      </c>
      <c r="F25" s="54">
        <v>3409</v>
      </c>
      <c r="G25" s="54">
        <v>3409</v>
      </c>
      <c r="H25" s="55">
        <v>100</v>
      </c>
      <c r="I25" s="54">
        <v>155</v>
      </c>
      <c r="J25" s="54">
        <v>155</v>
      </c>
      <c r="K25" s="55">
        <v>100</v>
      </c>
      <c r="L25" s="54">
        <v>281</v>
      </c>
      <c r="M25" s="54">
        <v>281</v>
      </c>
      <c r="N25" s="55">
        <v>100</v>
      </c>
      <c r="O25" s="54">
        <v>0</v>
      </c>
      <c r="P25" s="54">
        <v>0</v>
      </c>
      <c r="Q25" s="56"/>
      <c r="R25" s="54">
        <v>542</v>
      </c>
      <c r="S25" s="54">
        <v>542</v>
      </c>
      <c r="T25" s="55">
        <v>100</v>
      </c>
      <c r="U25" s="54">
        <v>6743</v>
      </c>
      <c r="V25" s="55">
        <v>100</v>
      </c>
      <c r="W25" s="52"/>
    </row>
    <row r="26" spans="1:23" x14ac:dyDescent="0.25">
      <c r="A26" s="53" t="s">
        <v>41</v>
      </c>
      <c r="B26" s="53" t="s">
        <v>44</v>
      </c>
      <c r="C26" s="54">
        <v>15728</v>
      </c>
      <c r="D26" s="54">
        <v>15728</v>
      </c>
      <c r="E26" s="55">
        <v>100</v>
      </c>
      <c r="F26" s="54">
        <v>10733</v>
      </c>
      <c r="G26" s="54">
        <v>10733</v>
      </c>
      <c r="H26" s="55">
        <v>100</v>
      </c>
      <c r="I26" s="54">
        <v>1229</v>
      </c>
      <c r="J26" s="54">
        <v>1229</v>
      </c>
      <c r="K26" s="55">
        <v>100</v>
      </c>
      <c r="L26" s="54">
        <v>1966</v>
      </c>
      <c r="M26" s="54">
        <v>1966</v>
      </c>
      <c r="N26" s="55">
        <v>100</v>
      </c>
      <c r="O26" s="54">
        <v>0</v>
      </c>
      <c r="P26" s="54">
        <v>0</v>
      </c>
      <c r="Q26" s="56"/>
      <c r="R26" s="54">
        <v>3434</v>
      </c>
      <c r="S26" s="54">
        <v>3434</v>
      </c>
      <c r="T26" s="55">
        <v>100</v>
      </c>
      <c r="U26" s="54">
        <v>33090</v>
      </c>
      <c r="V26" s="55">
        <v>100</v>
      </c>
      <c r="W26" s="52"/>
    </row>
    <row r="27" spans="1:23" x14ac:dyDescent="0.25">
      <c r="A27" s="53" t="s">
        <v>41</v>
      </c>
      <c r="B27" s="53" t="s">
        <v>45</v>
      </c>
      <c r="C27" s="54">
        <v>3741</v>
      </c>
      <c r="D27" s="54">
        <v>3741</v>
      </c>
      <c r="E27" s="55">
        <v>100</v>
      </c>
      <c r="F27" s="54">
        <v>8877</v>
      </c>
      <c r="G27" s="54">
        <v>8877</v>
      </c>
      <c r="H27" s="55">
        <v>100</v>
      </c>
      <c r="I27" s="54">
        <v>197</v>
      </c>
      <c r="J27" s="54">
        <v>197</v>
      </c>
      <c r="K27" s="55">
        <v>100</v>
      </c>
      <c r="L27" s="54">
        <v>535</v>
      </c>
      <c r="M27" s="54">
        <v>535</v>
      </c>
      <c r="N27" s="55">
        <v>100</v>
      </c>
      <c r="O27" s="54">
        <v>0</v>
      </c>
      <c r="P27" s="54">
        <v>0</v>
      </c>
      <c r="Q27" s="56"/>
      <c r="R27" s="54">
        <v>1285</v>
      </c>
      <c r="S27" s="54">
        <v>1285</v>
      </c>
      <c r="T27" s="55">
        <v>100</v>
      </c>
      <c r="U27" s="54">
        <v>14635</v>
      </c>
      <c r="V27" s="55">
        <v>100</v>
      </c>
      <c r="W27" s="52"/>
    </row>
    <row r="28" spans="1:23" x14ac:dyDescent="0.25">
      <c r="A28" s="53" t="s">
        <v>41</v>
      </c>
      <c r="B28" s="53" t="s">
        <v>46</v>
      </c>
      <c r="C28" s="54">
        <v>6711</v>
      </c>
      <c r="D28" s="54">
        <v>6711</v>
      </c>
      <c r="E28" s="55">
        <v>100</v>
      </c>
      <c r="F28" s="54">
        <v>10629</v>
      </c>
      <c r="G28" s="54">
        <v>10629</v>
      </c>
      <c r="H28" s="55">
        <v>100</v>
      </c>
      <c r="I28" s="54">
        <v>721</v>
      </c>
      <c r="J28" s="54">
        <v>721</v>
      </c>
      <c r="K28" s="55">
        <v>100</v>
      </c>
      <c r="L28" s="54">
        <v>993</v>
      </c>
      <c r="M28" s="54">
        <v>993</v>
      </c>
      <c r="N28" s="55">
        <v>100</v>
      </c>
      <c r="O28" s="54">
        <v>0</v>
      </c>
      <c r="P28" s="54">
        <v>0</v>
      </c>
      <c r="Q28" s="56"/>
      <c r="R28" s="54">
        <v>1347</v>
      </c>
      <c r="S28" s="54">
        <v>1347</v>
      </c>
      <c r="T28" s="55">
        <v>100</v>
      </c>
      <c r="U28" s="54">
        <v>20401</v>
      </c>
      <c r="V28" s="55">
        <v>100</v>
      </c>
      <c r="W28" s="52"/>
    </row>
    <row r="29" spans="1:23" x14ac:dyDescent="0.25">
      <c r="A29" s="53" t="s">
        <v>47</v>
      </c>
      <c r="B29" s="53" t="s">
        <v>48</v>
      </c>
      <c r="C29" s="54">
        <v>4176</v>
      </c>
      <c r="D29" s="54">
        <v>4176</v>
      </c>
      <c r="E29" s="55">
        <v>100</v>
      </c>
      <c r="F29" s="54">
        <v>9481</v>
      </c>
      <c r="G29" s="54">
        <v>9481</v>
      </c>
      <c r="H29" s="55">
        <v>100</v>
      </c>
      <c r="I29" s="54">
        <v>334</v>
      </c>
      <c r="J29" s="54">
        <v>334</v>
      </c>
      <c r="K29" s="55">
        <v>100</v>
      </c>
      <c r="L29" s="54">
        <v>780</v>
      </c>
      <c r="M29" s="54">
        <v>780</v>
      </c>
      <c r="N29" s="55">
        <v>100</v>
      </c>
      <c r="O29" s="54">
        <v>181</v>
      </c>
      <c r="P29" s="54">
        <v>181</v>
      </c>
      <c r="Q29" s="55">
        <v>100</v>
      </c>
      <c r="R29" s="54">
        <v>445</v>
      </c>
      <c r="S29" s="54">
        <v>445</v>
      </c>
      <c r="T29" s="55">
        <v>100</v>
      </c>
      <c r="U29" s="54">
        <v>15397</v>
      </c>
      <c r="V29" s="55">
        <v>100</v>
      </c>
      <c r="W29" s="52"/>
    </row>
    <row r="30" spans="1:23" x14ac:dyDescent="0.25">
      <c r="A30" s="53" t="s">
        <v>47</v>
      </c>
      <c r="B30" s="53" t="s">
        <v>49</v>
      </c>
      <c r="C30" s="54">
        <v>3493</v>
      </c>
      <c r="D30" s="54">
        <v>3493</v>
      </c>
      <c r="E30" s="55">
        <v>100</v>
      </c>
      <c r="F30" s="54">
        <v>6698</v>
      </c>
      <c r="G30" s="54">
        <v>6698</v>
      </c>
      <c r="H30" s="55">
        <v>100</v>
      </c>
      <c r="I30" s="54">
        <v>847</v>
      </c>
      <c r="J30" s="54">
        <v>847</v>
      </c>
      <c r="K30" s="55">
        <v>100</v>
      </c>
      <c r="L30" s="54">
        <v>1011</v>
      </c>
      <c r="M30" s="54">
        <v>1011</v>
      </c>
      <c r="N30" s="55">
        <v>100</v>
      </c>
      <c r="O30" s="54">
        <v>648</v>
      </c>
      <c r="P30" s="54">
        <v>648</v>
      </c>
      <c r="Q30" s="55">
        <v>100</v>
      </c>
      <c r="R30" s="54">
        <v>0</v>
      </c>
      <c r="S30" s="54">
        <v>0</v>
      </c>
      <c r="T30" s="56"/>
      <c r="U30" s="54">
        <v>12697</v>
      </c>
      <c r="V30" s="55">
        <v>100</v>
      </c>
      <c r="W30" s="52"/>
    </row>
    <row r="31" spans="1:23" x14ac:dyDescent="0.25">
      <c r="A31" s="53" t="s">
        <v>47</v>
      </c>
      <c r="B31" s="53" t="s">
        <v>50</v>
      </c>
      <c r="C31" s="54">
        <v>36413</v>
      </c>
      <c r="D31" s="54">
        <v>35612</v>
      </c>
      <c r="E31" s="55">
        <v>97.8</v>
      </c>
      <c r="F31" s="54">
        <v>7796</v>
      </c>
      <c r="G31" s="54">
        <v>9203</v>
      </c>
      <c r="H31" s="55">
        <v>118.05</v>
      </c>
      <c r="I31" s="54">
        <v>1092</v>
      </c>
      <c r="J31" s="54">
        <v>492</v>
      </c>
      <c r="K31" s="55">
        <v>45.05</v>
      </c>
      <c r="L31" s="54">
        <v>6722</v>
      </c>
      <c r="M31" s="54">
        <v>6722</v>
      </c>
      <c r="N31" s="55">
        <v>100</v>
      </c>
      <c r="O31" s="54">
        <v>1362</v>
      </c>
      <c r="P31" s="54">
        <v>1362</v>
      </c>
      <c r="Q31" s="55">
        <v>100</v>
      </c>
      <c r="R31" s="54">
        <v>0</v>
      </c>
      <c r="S31" s="54">
        <v>0</v>
      </c>
      <c r="T31" s="56"/>
      <c r="U31" s="54">
        <v>55367</v>
      </c>
      <c r="V31" s="55">
        <v>103.71</v>
      </c>
      <c r="W31" s="52"/>
    </row>
    <row r="32" spans="1:23" x14ac:dyDescent="0.25">
      <c r="A32" s="53" t="s">
        <v>47</v>
      </c>
      <c r="B32" s="53" t="s">
        <v>51</v>
      </c>
      <c r="C32" s="54">
        <v>4236</v>
      </c>
      <c r="D32" s="54">
        <v>4236</v>
      </c>
      <c r="E32" s="55">
        <v>100</v>
      </c>
      <c r="F32" s="54">
        <v>12184</v>
      </c>
      <c r="G32" s="54">
        <v>12184</v>
      </c>
      <c r="H32" s="55">
        <v>100</v>
      </c>
      <c r="I32" s="54">
        <v>4964</v>
      </c>
      <c r="J32" s="54">
        <v>4964</v>
      </c>
      <c r="K32" s="55">
        <v>100</v>
      </c>
      <c r="L32" s="54">
        <v>1351</v>
      </c>
      <c r="M32" s="54">
        <v>1351</v>
      </c>
      <c r="N32" s="55">
        <v>100</v>
      </c>
      <c r="O32" s="54">
        <v>0</v>
      </c>
      <c r="P32" s="54">
        <v>0</v>
      </c>
      <c r="Q32" s="56"/>
      <c r="R32" s="54">
        <v>503</v>
      </c>
      <c r="S32" s="54">
        <v>503</v>
      </c>
      <c r="T32" s="55">
        <v>100</v>
      </c>
      <c r="U32" s="54">
        <v>23238</v>
      </c>
      <c r="V32" s="55">
        <v>100</v>
      </c>
      <c r="W32" s="52"/>
    </row>
    <row r="33" spans="1:23" x14ac:dyDescent="0.25">
      <c r="A33" s="53" t="s">
        <v>47</v>
      </c>
      <c r="B33" s="53" t="s">
        <v>52</v>
      </c>
      <c r="C33" s="54">
        <v>3917</v>
      </c>
      <c r="D33" s="54">
        <v>3917</v>
      </c>
      <c r="E33" s="55">
        <v>100</v>
      </c>
      <c r="F33" s="54">
        <v>8114</v>
      </c>
      <c r="G33" s="54">
        <v>8114</v>
      </c>
      <c r="H33" s="55">
        <v>100</v>
      </c>
      <c r="I33" s="54">
        <v>440</v>
      </c>
      <c r="J33" s="54">
        <v>440</v>
      </c>
      <c r="K33" s="55">
        <v>100</v>
      </c>
      <c r="L33" s="54">
        <v>913</v>
      </c>
      <c r="M33" s="54">
        <v>913</v>
      </c>
      <c r="N33" s="55">
        <v>100</v>
      </c>
      <c r="O33" s="54">
        <v>0</v>
      </c>
      <c r="P33" s="54">
        <v>0</v>
      </c>
      <c r="Q33" s="56"/>
      <c r="R33" s="54">
        <v>374</v>
      </c>
      <c r="S33" s="54">
        <v>374</v>
      </c>
      <c r="T33" s="55">
        <v>100</v>
      </c>
      <c r="U33" s="54">
        <v>13758</v>
      </c>
      <c r="V33" s="55">
        <v>100</v>
      </c>
      <c r="W33" s="52"/>
    </row>
    <row r="34" spans="1:23" x14ac:dyDescent="0.25">
      <c r="A34" s="53" t="s">
        <v>47</v>
      </c>
      <c r="B34" s="53" t="s">
        <v>53</v>
      </c>
      <c r="C34" s="54">
        <v>7069</v>
      </c>
      <c r="D34" s="54">
        <v>7069</v>
      </c>
      <c r="E34" s="55">
        <v>100</v>
      </c>
      <c r="F34" s="54">
        <v>9949</v>
      </c>
      <c r="G34" s="54">
        <v>9949</v>
      </c>
      <c r="H34" s="55">
        <v>100</v>
      </c>
      <c r="I34" s="54">
        <v>720</v>
      </c>
      <c r="J34" s="54">
        <v>720</v>
      </c>
      <c r="K34" s="55">
        <v>100</v>
      </c>
      <c r="L34" s="54">
        <v>1225</v>
      </c>
      <c r="M34" s="54">
        <v>1225</v>
      </c>
      <c r="N34" s="55">
        <v>100</v>
      </c>
      <c r="O34" s="54">
        <v>229</v>
      </c>
      <c r="P34" s="54">
        <v>229</v>
      </c>
      <c r="Q34" s="55">
        <v>100</v>
      </c>
      <c r="R34" s="54">
        <v>457</v>
      </c>
      <c r="S34" s="54">
        <v>457</v>
      </c>
      <c r="T34" s="55">
        <v>100</v>
      </c>
      <c r="U34" s="54">
        <v>19649</v>
      </c>
      <c r="V34" s="55">
        <v>100</v>
      </c>
      <c r="W34" s="52"/>
    </row>
    <row r="35" spans="1:23" x14ac:dyDescent="0.25">
      <c r="A35" s="53" t="s">
        <v>54</v>
      </c>
      <c r="B35" s="53" t="s">
        <v>55</v>
      </c>
      <c r="C35" s="54">
        <v>6586</v>
      </c>
      <c r="D35" s="54">
        <v>6586</v>
      </c>
      <c r="E35" s="55">
        <v>100</v>
      </c>
      <c r="F35" s="54">
        <v>4725</v>
      </c>
      <c r="G35" s="54">
        <v>4718</v>
      </c>
      <c r="H35" s="55">
        <v>99.85</v>
      </c>
      <c r="I35" s="54">
        <v>1831</v>
      </c>
      <c r="J35" s="54">
        <v>1831</v>
      </c>
      <c r="K35" s="55">
        <v>100</v>
      </c>
      <c r="L35" s="54">
        <v>740</v>
      </c>
      <c r="M35" s="54">
        <v>740</v>
      </c>
      <c r="N35" s="55">
        <v>100</v>
      </c>
      <c r="O35" s="54">
        <v>0</v>
      </c>
      <c r="P35" s="54">
        <v>0</v>
      </c>
      <c r="Q35" s="56"/>
      <c r="R35" s="54">
        <v>0</v>
      </c>
      <c r="S35" s="54">
        <v>0</v>
      </c>
      <c r="T35" s="56"/>
      <c r="U35" s="54">
        <v>13875</v>
      </c>
      <c r="V35" s="55">
        <v>99.95</v>
      </c>
      <c r="W35" s="52"/>
    </row>
    <row r="36" spans="1:23" x14ac:dyDescent="0.25">
      <c r="A36" s="53" t="s">
        <v>54</v>
      </c>
      <c r="B36" s="53" t="s">
        <v>56</v>
      </c>
      <c r="C36" s="54">
        <v>4130</v>
      </c>
      <c r="D36" s="54">
        <v>4107</v>
      </c>
      <c r="E36" s="55">
        <v>99.44</v>
      </c>
      <c r="F36" s="54">
        <v>6902</v>
      </c>
      <c r="G36" s="54">
        <v>6902</v>
      </c>
      <c r="H36" s="55">
        <v>100</v>
      </c>
      <c r="I36" s="54">
        <v>0</v>
      </c>
      <c r="J36" s="54">
        <v>0</v>
      </c>
      <c r="K36" s="56"/>
      <c r="L36" s="54">
        <v>0</v>
      </c>
      <c r="M36" s="54">
        <v>0</v>
      </c>
      <c r="N36" s="56"/>
      <c r="O36" s="54">
        <v>0</v>
      </c>
      <c r="P36" s="54">
        <v>0</v>
      </c>
      <c r="Q36" s="56"/>
      <c r="R36" s="54">
        <v>0</v>
      </c>
      <c r="S36" s="54">
        <v>0</v>
      </c>
      <c r="T36" s="56"/>
      <c r="U36" s="54">
        <v>11009</v>
      </c>
      <c r="V36" s="55">
        <v>99.79</v>
      </c>
      <c r="W36" s="52"/>
    </row>
    <row r="37" spans="1:23" x14ac:dyDescent="0.25">
      <c r="A37" s="53" t="s">
        <v>54</v>
      </c>
      <c r="B37" s="53" t="s">
        <v>57</v>
      </c>
      <c r="C37" s="54">
        <v>4554</v>
      </c>
      <c r="D37" s="54">
        <v>3883</v>
      </c>
      <c r="E37" s="55">
        <v>85.27</v>
      </c>
      <c r="F37" s="54">
        <v>11778</v>
      </c>
      <c r="G37" s="54">
        <v>9385</v>
      </c>
      <c r="H37" s="55">
        <v>79.680000000000007</v>
      </c>
      <c r="I37" s="54">
        <v>187</v>
      </c>
      <c r="J37" s="54">
        <v>81</v>
      </c>
      <c r="K37" s="55">
        <v>43.32</v>
      </c>
      <c r="L37" s="54">
        <v>898</v>
      </c>
      <c r="M37" s="54">
        <v>144</v>
      </c>
      <c r="N37" s="55">
        <v>16.04</v>
      </c>
      <c r="O37" s="54">
        <v>0</v>
      </c>
      <c r="P37" s="54">
        <v>0</v>
      </c>
      <c r="Q37" s="56"/>
      <c r="R37" s="54">
        <v>1150</v>
      </c>
      <c r="S37" s="54">
        <v>1010</v>
      </c>
      <c r="T37" s="55">
        <v>87.83</v>
      </c>
      <c r="U37" s="54">
        <v>14503</v>
      </c>
      <c r="V37" s="55">
        <v>78.11</v>
      </c>
      <c r="W37" s="52"/>
    </row>
    <row r="38" spans="1:23" x14ac:dyDescent="0.25">
      <c r="A38" s="53" t="s">
        <v>54</v>
      </c>
      <c r="B38" s="53" t="s">
        <v>58</v>
      </c>
      <c r="C38" s="54">
        <v>3435</v>
      </c>
      <c r="D38" s="54">
        <v>3435</v>
      </c>
      <c r="E38" s="55">
        <v>100</v>
      </c>
      <c r="F38" s="54">
        <v>7521</v>
      </c>
      <c r="G38" s="54">
        <v>7521</v>
      </c>
      <c r="H38" s="55">
        <v>100</v>
      </c>
      <c r="I38" s="54">
        <v>147</v>
      </c>
      <c r="J38" s="54">
        <v>147</v>
      </c>
      <c r="K38" s="55">
        <v>100</v>
      </c>
      <c r="L38" s="54">
        <v>814</v>
      </c>
      <c r="M38" s="54">
        <v>814</v>
      </c>
      <c r="N38" s="55">
        <v>100</v>
      </c>
      <c r="O38" s="54">
        <v>0</v>
      </c>
      <c r="P38" s="54">
        <v>0</v>
      </c>
      <c r="Q38" s="56"/>
      <c r="R38" s="54">
        <v>0</v>
      </c>
      <c r="S38" s="54">
        <v>0</v>
      </c>
      <c r="T38" s="56"/>
      <c r="U38" s="54">
        <v>11917</v>
      </c>
      <c r="V38" s="55">
        <v>100</v>
      </c>
      <c r="W38" s="52"/>
    </row>
    <row r="39" spans="1:23" x14ac:dyDescent="0.25">
      <c r="A39" s="53" t="s">
        <v>54</v>
      </c>
      <c r="B39" s="53" t="s">
        <v>59</v>
      </c>
      <c r="C39" s="54">
        <v>8608</v>
      </c>
      <c r="D39" s="54">
        <v>8608</v>
      </c>
      <c r="E39" s="55">
        <v>100</v>
      </c>
      <c r="F39" s="54">
        <v>11287</v>
      </c>
      <c r="G39" s="54">
        <v>11274</v>
      </c>
      <c r="H39" s="55">
        <v>99.88</v>
      </c>
      <c r="I39" s="54">
        <v>1036</v>
      </c>
      <c r="J39" s="54">
        <v>1036</v>
      </c>
      <c r="K39" s="55">
        <v>100</v>
      </c>
      <c r="L39" s="54">
        <v>783</v>
      </c>
      <c r="M39" s="54">
        <v>783</v>
      </c>
      <c r="N39" s="55">
        <v>100</v>
      </c>
      <c r="O39" s="54">
        <v>0</v>
      </c>
      <c r="P39" s="54">
        <v>0</v>
      </c>
      <c r="Q39" s="56"/>
      <c r="R39" s="54">
        <v>0</v>
      </c>
      <c r="S39" s="54">
        <v>0</v>
      </c>
      <c r="T39" s="56"/>
      <c r="U39" s="54">
        <v>21701</v>
      </c>
      <c r="V39" s="55">
        <v>99.94</v>
      </c>
      <c r="W39" s="52"/>
    </row>
    <row r="40" spans="1:23" x14ac:dyDescent="0.25">
      <c r="A40" s="53" t="s">
        <v>54</v>
      </c>
      <c r="B40" s="53" t="s">
        <v>60</v>
      </c>
      <c r="C40" s="54">
        <v>41375</v>
      </c>
      <c r="D40" s="54">
        <v>41375</v>
      </c>
      <c r="E40" s="55">
        <v>100</v>
      </c>
      <c r="F40" s="54">
        <v>10459</v>
      </c>
      <c r="G40" s="54">
        <v>10459</v>
      </c>
      <c r="H40" s="55">
        <v>100</v>
      </c>
      <c r="I40" s="54">
        <v>2840</v>
      </c>
      <c r="J40" s="54">
        <v>2840</v>
      </c>
      <c r="K40" s="55">
        <v>100</v>
      </c>
      <c r="L40" s="54">
        <v>8634</v>
      </c>
      <c r="M40" s="54">
        <v>8634</v>
      </c>
      <c r="N40" s="55">
        <v>100</v>
      </c>
      <c r="O40" s="54">
        <v>0</v>
      </c>
      <c r="P40" s="54">
        <v>0</v>
      </c>
      <c r="Q40" s="56"/>
      <c r="R40" s="54">
        <v>0</v>
      </c>
      <c r="S40" s="54">
        <v>0</v>
      </c>
      <c r="T40" s="56"/>
      <c r="U40" s="54">
        <v>63308</v>
      </c>
      <c r="V40" s="55">
        <v>100</v>
      </c>
      <c r="W40" s="52"/>
    </row>
    <row r="41" spans="1:23" x14ac:dyDescent="0.25">
      <c r="A41" s="53" t="s">
        <v>54</v>
      </c>
      <c r="B41" s="53" t="s">
        <v>61</v>
      </c>
      <c r="C41" s="54">
        <v>6437</v>
      </c>
      <c r="D41" s="54">
        <v>6335</v>
      </c>
      <c r="E41" s="55">
        <v>98.42</v>
      </c>
      <c r="F41" s="54">
        <v>12467</v>
      </c>
      <c r="G41" s="54">
        <v>12325</v>
      </c>
      <c r="H41" s="55">
        <v>98.86</v>
      </c>
      <c r="I41" s="54">
        <v>2402</v>
      </c>
      <c r="J41" s="54">
        <v>2364</v>
      </c>
      <c r="K41" s="55">
        <v>98.42</v>
      </c>
      <c r="L41" s="54">
        <v>981</v>
      </c>
      <c r="M41" s="54">
        <v>956</v>
      </c>
      <c r="N41" s="55">
        <v>97.45</v>
      </c>
      <c r="O41" s="54">
        <v>0</v>
      </c>
      <c r="P41" s="54">
        <v>0</v>
      </c>
      <c r="Q41" s="56"/>
      <c r="R41" s="54">
        <v>1971</v>
      </c>
      <c r="S41" s="54">
        <v>1922</v>
      </c>
      <c r="T41" s="55">
        <v>97.51</v>
      </c>
      <c r="U41" s="54">
        <v>23902</v>
      </c>
      <c r="V41" s="55">
        <v>98.53</v>
      </c>
      <c r="W41" s="52"/>
    </row>
    <row r="42" spans="1:23" x14ac:dyDescent="0.25">
      <c r="A42" s="53" t="s">
        <v>62</v>
      </c>
      <c r="B42" s="53" t="s">
        <v>63</v>
      </c>
      <c r="C42" s="54">
        <v>5881</v>
      </c>
      <c r="D42" s="54">
        <v>5881</v>
      </c>
      <c r="E42" s="55">
        <v>100</v>
      </c>
      <c r="F42" s="54">
        <v>8142</v>
      </c>
      <c r="G42" s="54">
        <v>8106</v>
      </c>
      <c r="H42" s="55">
        <v>99.56</v>
      </c>
      <c r="I42" s="54">
        <v>697</v>
      </c>
      <c r="J42" s="54">
        <v>697</v>
      </c>
      <c r="K42" s="55">
        <v>100</v>
      </c>
      <c r="L42" s="54">
        <v>1302</v>
      </c>
      <c r="M42" s="54">
        <v>1302</v>
      </c>
      <c r="N42" s="55">
        <v>100</v>
      </c>
      <c r="O42" s="54">
        <v>0</v>
      </c>
      <c r="P42" s="54">
        <v>0</v>
      </c>
      <c r="Q42" s="56"/>
      <c r="R42" s="54">
        <v>698</v>
      </c>
      <c r="S42" s="54">
        <v>698</v>
      </c>
      <c r="T42" s="55">
        <v>100</v>
      </c>
      <c r="U42" s="54">
        <v>16684</v>
      </c>
      <c r="V42" s="55">
        <v>99.78</v>
      </c>
      <c r="W42" s="52"/>
    </row>
    <row r="43" spans="1:23" x14ac:dyDescent="0.25">
      <c r="A43" s="53" t="s">
        <v>62</v>
      </c>
      <c r="B43" s="53" t="s">
        <v>64</v>
      </c>
      <c r="C43" s="54">
        <v>7164</v>
      </c>
      <c r="D43" s="54">
        <v>2388</v>
      </c>
      <c r="E43" s="55">
        <v>33.33</v>
      </c>
      <c r="F43" s="54">
        <v>5656</v>
      </c>
      <c r="G43" s="54">
        <v>1885</v>
      </c>
      <c r="H43" s="55">
        <v>33.33</v>
      </c>
      <c r="I43" s="54">
        <v>27</v>
      </c>
      <c r="J43" s="54">
        <v>9</v>
      </c>
      <c r="K43" s="55">
        <v>33.33</v>
      </c>
      <c r="L43" s="54">
        <v>210</v>
      </c>
      <c r="M43" s="54">
        <v>65</v>
      </c>
      <c r="N43" s="55">
        <v>30.95</v>
      </c>
      <c r="O43" s="54">
        <v>0</v>
      </c>
      <c r="P43" s="54">
        <v>0</v>
      </c>
      <c r="Q43" s="56"/>
      <c r="R43" s="54">
        <v>690</v>
      </c>
      <c r="S43" s="54">
        <v>230</v>
      </c>
      <c r="T43" s="55">
        <v>33.33</v>
      </c>
      <c r="U43" s="54">
        <v>4577</v>
      </c>
      <c r="V43" s="55">
        <v>33.29</v>
      </c>
      <c r="W43" s="52"/>
    </row>
    <row r="44" spans="1:23" x14ac:dyDescent="0.25">
      <c r="A44" s="53" t="s">
        <v>62</v>
      </c>
      <c r="B44" s="53" t="s">
        <v>65</v>
      </c>
      <c r="C44" s="54">
        <v>5626</v>
      </c>
      <c r="D44" s="54">
        <v>5626</v>
      </c>
      <c r="E44" s="55">
        <v>100</v>
      </c>
      <c r="F44" s="54">
        <v>14868</v>
      </c>
      <c r="G44" s="54">
        <v>14868</v>
      </c>
      <c r="H44" s="55">
        <v>100</v>
      </c>
      <c r="I44" s="54">
        <v>242</v>
      </c>
      <c r="J44" s="54">
        <v>242</v>
      </c>
      <c r="K44" s="55">
        <v>100</v>
      </c>
      <c r="L44" s="54">
        <v>746</v>
      </c>
      <c r="M44" s="54">
        <v>746</v>
      </c>
      <c r="N44" s="55">
        <v>100</v>
      </c>
      <c r="O44" s="54">
        <v>0</v>
      </c>
      <c r="P44" s="54">
        <v>0</v>
      </c>
      <c r="Q44" s="56"/>
      <c r="R44" s="54">
        <v>1126</v>
      </c>
      <c r="S44" s="54">
        <v>1126</v>
      </c>
      <c r="T44" s="55">
        <v>100</v>
      </c>
      <c r="U44" s="54">
        <v>22608</v>
      </c>
      <c r="V44" s="55">
        <v>100</v>
      </c>
      <c r="W44" s="52"/>
    </row>
    <row r="45" spans="1:23" x14ac:dyDescent="0.25">
      <c r="A45" s="53" t="s">
        <v>62</v>
      </c>
      <c r="B45" s="53" t="s">
        <v>66</v>
      </c>
      <c r="C45" s="54">
        <v>8741</v>
      </c>
      <c r="D45" s="54">
        <v>8741</v>
      </c>
      <c r="E45" s="55">
        <v>100</v>
      </c>
      <c r="F45" s="54">
        <v>9983</v>
      </c>
      <c r="G45" s="54">
        <v>9983</v>
      </c>
      <c r="H45" s="55">
        <v>100</v>
      </c>
      <c r="I45" s="54">
        <v>825</v>
      </c>
      <c r="J45" s="54">
        <v>825</v>
      </c>
      <c r="K45" s="55">
        <v>100</v>
      </c>
      <c r="L45" s="54">
        <v>1821</v>
      </c>
      <c r="M45" s="54">
        <v>1821</v>
      </c>
      <c r="N45" s="55">
        <v>100</v>
      </c>
      <c r="O45" s="54">
        <v>0</v>
      </c>
      <c r="P45" s="54">
        <v>0</v>
      </c>
      <c r="Q45" s="56"/>
      <c r="R45" s="54">
        <v>709</v>
      </c>
      <c r="S45" s="54">
        <v>709</v>
      </c>
      <c r="T45" s="55">
        <v>100</v>
      </c>
      <c r="U45" s="54">
        <v>22079</v>
      </c>
      <c r="V45" s="55">
        <v>100</v>
      </c>
      <c r="W45" s="52"/>
    </row>
    <row r="46" spans="1:23" x14ac:dyDescent="0.25">
      <c r="A46" s="53" t="s">
        <v>67</v>
      </c>
      <c r="B46" s="53" t="s">
        <v>68</v>
      </c>
      <c r="C46" s="54">
        <v>14634</v>
      </c>
      <c r="D46" s="54">
        <v>14455</v>
      </c>
      <c r="E46" s="55">
        <v>98.78</v>
      </c>
      <c r="F46" s="54">
        <v>10907</v>
      </c>
      <c r="G46" s="54">
        <v>10596</v>
      </c>
      <c r="H46" s="55">
        <v>97.15</v>
      </c>
      <c r="I46" s="54">
        <v>1597</v>
      </c>
      <c r="J46" s="54">
        <v>1221</v>
      </c>
      <c r="K46" s="55">
        <v>76.459999999999994</v>
      </c>
      <c r="L46" s="54">
        <v>287</v>
      </c>
      <c r="M46" s="54">
        <v>287</v>
      </c>
      <c r="N46" s="55">
        <v>100</v>
      </c>
      <c r="O46" s="54">
        <v>0</v>
      </c>
      <c r="P46" s="54">
        <v>0</v>
      </c>
      <c r="Q46" s="56"/>
      <c r="R46" s="54">
        <v>1153</v>
      </c>
      <c r="S46" s="54">
        <v>1123</v>
      </c>
      <c r="T46" s="55">
        <v>97.4</v>
      </c>
      <c r="U46" s="54">
        <v>27682</v>
      </c>
      <c r="V46" s="55">
        <v>96.86</v>
      </c>
      <c r="W46" s="52"/>
    </row>
    <row r="47" spans="1:23" x14ac:dyDescent="0.25">
      <c r="A47" s="53" t="s">
        <v>67</v>
      </c>
      <c r="B47" s="53" t="s">
        <v>69</v>
      </c>
      <c r="C47" s="54">
        <v>7426</v>
      </c>
      <c r="D47" s="54">
        <v>7248</v>
      </c>
      <c r="E47" s="55">
        <v>97.6</v>
      </c>
      <c r="F47" s="54">
        <v>7503</v>
      </c>
      <c r="G47" s="54">
        <v>7165</v>
      </c>
      <c r="H47" s="55">
        <v>95.5</v>
      </c>
      <c r="I47" s="54">
        <v>1015</v>
      </c>
      <c r="J47" s="54">
        <v>1015</v>
      </c>
      <c r="K47" s="55">
        <v>100</v>
      </c>
      <c r="L47" s="54">
        <v>2675</v>
      </c>
      <c r="M47" s="54">
        <v>2675</v>
      </c>
      <c r="N47" s="55">
        <v>100</v>
      </c>
      <c r="O47" s="54">
        <v>0</v>
      </c>
      <c r="P47" s="54">
        <v>0</v>
      </c>
      <c r="Q47" s="56"/>
      <c r="R47" s="54">
        <v>863</v>
      </c>
      <c r="S47" s="54">
        <v>863</v>
      </c>
      <c r="T47" s="55">
        <v>100</v>
      </c>
      <c r="U47" s="54">
        <v>18966</v>
      </c>
      <c r="V47" s="55">
        <v>97.35</v>
      </c>
      <c r="W47" s="52"/>
    </row>
    <row r="48" spans="1:23" x14ac:dyDescent="0.25">
      <c r="A48" s="53" t="s">
        <v>67</v>
      </c>
      <c r="B48" s="53" t="s">
        <v>70</v>
      </c>
      <c r="C48" s="54">
        <v>1133</v>
      </c>
      <c r="D48" s="54">
        <v>1073</v>
      </c>
      <c r="E48" s="55">
        <v>94.7</v>
      </c>
      <c r="F48" s="54">
        <v>2200</v>
      </c>
      <c r="G48" s="54">
        <v>2081</v>
      </c>
      <c r="H48" s="55">
        <v>94.59</v>
      </c>
      <c r="I48" s="54">
        <v>0</v>
      </c>
      <c r="J48" s="54">
        <v>0</v>
      </c>
      <c r="K48" s="56"/>
      <c r="L48" s="54">
        <v>0</v>
      </c>
      <c r="M48" s="54">
        <v>0</v>
      </c>
      <c r="N48" s="56"/>
      <c r="O48" s="54">
        <v>0</v>
      </c>
      <c r="P48" s="54">
        <v>0</v>
      </c>
      <c r="Q48" s="56"/>
      <c r="R48" s="54">
        <v>137</v>
      </c>
      <c r="S48" s="54">
        <v>137</v>
      </c>
      <c r="T48" s="55">
        <v>100</v>
      </c>
      <c r="U48" s="54">
        <v>3291</v>
      </c>
      <c r="V48" s="55">
        <v>94.84</v>
      </c>
      <c r="W48" s="52"/>
    </row>
    <row r="49" spans="1:23" x14ac:dyDescent="0.25">
      <c r="A49" s="53" t="s">
        <v>67</v>
      </c>
      <c r="B49" s="53" t="s">
        <v>71</v>
      </c>
      <c r="C49" s="54">
        <v>9307</v>
      </c>
      <c r="D49" s="54">
        <v>9307</v>
      </c>
      <c r="E49" s="55">
        <v>100</v>
      </c>
      <c r="F49" s="54">
        <v>10218</v>
      </c>
      <c r="G49" s="54">
        <v>10218</v>
      </c>
      <c r="H49" s="55">
        <v>100</v>
      </c>
      <c r="I49" s="54">
        <v>1078</v>
      </c>
      <c r="J49" s="54">
        <v>1078</v>
      </c>
      <c r="K49" s="55">
        <v>100</v>
      </c>
      <c r="L49" s="54">
        <v>1228</v>
      </c>
      <c r="M49" s="54">
        <v>1228</v>
      </c>
      <c r="N49" s="55">
        <v>100</v>
      </c>
      <c r="O49" s="54">
        <v>0</v>
      </c>
      <c r="P49" s="54">
        <v>0</v>
      </c>
      <c r="Q49" s="56"/>
      <c r="R49" s="54">
        <v>1027</v>
      </c>
      <c r="S49" s="54">
        <v>1027</v>
      </c>
      <c r="T49" s="55">
        <v>100</v>
      </c>
      <c r="U49" s="54">
        <v>22858</v>
      </c>
      <c r="V49" s="55">
        <v>100</v>
      </c>
      <c r="W49" s="52"/>
    </row>
    <row r="50" spans="1:23" x14ac:dyDescent="0.25">
      <c r="A50" s="53" t="s">
        <v>72</v>
      </c>
      <c r="B50" s="53" t="s">
        <v>73</v>
      </c>
      <c r="C50" s="54">
        <v>4521</v>
      </c>
      <c r="D50" s="54">
        <v>4431</v>
      </c>
      <c r="E50" s="55">
        <v>98.01</v>
      </c>
      <c r="F50" s="54">
        <v>10303</v>
      </c>
      <c r="G50" s="54">
        <v>10097</v>
      </c>
      <c r="H50" s="55">
        <v>98</v>
      </c>
      <c r="I50" s="54">
        <v>515</v>
      </c>
      <c r="J50" s="54">
        <v>0</v>
      </c>
      <c r="K50" s="56"/>
      <c r="L50" s="54">
        <v>964</v>
      </c>
      <c r="M50" s="54">
        <v>0</v>
      </c>
      <c r="N50" s="56"/>
      <c r="O50" s="54">
        <v>0</v>
      </c>
      <c r="P50" s="54">
        <v>0</v>
      </c>
      <c r="Q50" s="56"/>
      <c r="R50" s="54">
        <v>0</v>
      </c>
      <c r="S50" s="54">
        <v>0</v>
      </c>
      <c r="T50" s="56"/>
      <c r="U50" s="54">
        <v>14528</v>
      </c>
      <c r="V50" s="55">
        <v>89.11</v>
      </c>
      <c r="W50" s="52"/>
    </row>
    <row r="51" spans="1:23" x14ac:dyDescent="0.25">
      <c r="A51" s="53" t="s">
        <v>72</v>
      </c>
      <c r="B51" s="53" t="s">
        <v>74</v>
      </c>
      <c r="C51" s="54">
        <v>4626</v>
      </c>
      <c r="D51" s="54">
        <v>4626</v>
      </c>
      <c r="E51" s="55">
        <v>100</v>
      </c>
      <c r="F51" s="54">
        <v>4828</v>
      </c>
      <c r="G51" s="54">
        <v>4828</v>
      </c>
      <c r="H51" s="55">
        <v>100</v>
      </c>
      <c r="I51" s="54">
        <v>0</v>
      </c>
      <c r="J51" s="54">
        <v>0</v>
      </c>
      <c r="K51" s="56"/>
      <c r="L51" s="54">
        <v>0</v>
      </c>
      <c r="M51" s="54">
        <v>0</v>
      </c>
      <c r="N51" s="56"/>
      <c r="O51" s="54">
        <v>0</v>
      </c>
      <c r="P51" s="54">
        <v>0</v>
      </c>
      <c r="Q51" s="56"/>
      <c r="R51" s="54">
        <v>0</v>
      </c>
      <c r="S51" s="54">
        <v>0</v>
      </c>
      <c r="T51" s="56"/>
      <c r="U51" s="54">
        <v>9454</v>
      </c>
      <c r="V51" s="55">
        <v>100</v>
      </c>
      <c r="W51" s="52"/>
    </row>
    <row r="52" spans="1:23" x14ac:dyDescent="0.25">
      <c r="A52" s="53" t="s">
        <v>72</v>
      </c>
      <c r="B52" s="53" t="s">
        <v>75</v>
      </c>
      <c r="C52" s="54">
        <v>2681</v>
      </c>
      <c r="D52" s="54">
        <v>2681</v>
      </c>
      <c r="E52" s="55">
        <v>100</v>
      </c>
      <c r="F52" s="54">
        <v>1238</v>
      </c>
      <c r="G52" s="54">
        <v>1238</v>
      </c>
      <c r="H52" s="55">
        <v>100</v>
      </c>
      <c r="I52" s="54">
        <v>259</v>
      </c>
      <c r="J52" s="54">
        <v>259</v>
      </c>
      <c r="K52" s="55">
        <v>100</v>
      </c>
      <c r="L52" s="54">
        <v>749</v>
      </c>
      <c r="M52" s="54">
        <v>30</v>
      </c>
      <c r="N52" s="55">
        <v>4.01</v>
      </c>
      <c r="O52" s="54">
        <v>0</v>
      </c>
      <c r="P52" s="54">
        <v>0</v>
      </c>
      <c r="Q52" s="56"/>
      <c r="R52" s="54">
        <v>0</v>
      </c>
      <c r="S52" s="54">
        <v>0</v>
      </c>
      <c r="T52" s="56"/>
      <c r="U52" s="54">
        <v>4208</v>
      </c>
      <c r="V52" s="55">
        <v>85.41</v>
      </c>
      <c r="W52" s="52"/>
    </row>
    <row r="53" spans="1:23" x14ac:dyDescent="0.25">
      <c r="A53" s="53" t="s">
        <v>72</v>
      </c>
      <c r="B53" s="53" t="s">
        <v>76</v>
      </c>
      <c r="C53" s="54">
        <v>13096</v>
      </c>
      <c r="D53" s="54">
        <v>13096</v>
      </c>
      <c r="E53" s="55">
        <v>100</v>
      </c>
      <c r="F53" s="54">
        <v>13741</v>
      </c>
      <c r="G53" s="54">
        <v>13741</v>
      </c>
      <c r="H53" s="55">
        <v>100</v>
      </c>
      <c r="I53" s="54">
        <v>1722</v>
      </c>
      <c r="J53" s="54">
        <v>1722</v>
      </c>
      <c r="K53" s="55">
        <v>100</v>
      </c>
      <c r="L53" s="54">
        <v>2607</v>
      </c>
      <c r="M53" s="54">
        <v>2607</v>
      </c>
      <c r="N53" s="55">
        <v>100</v>
      </c>
      <c r="O53" s="54">
        <v>0</v>
      </c>
      <c r="P53" s="54">
        <v>0</v>
      </c>
      <c r="Q53" s="56"/>
      <c r="R53" s="54">
        <v>1507</v>
      </c>
      <c r="S53" s="54">
        <v>1507</v>
      </c>
      <c r="T53" s="55">
        <v>100</v>
      </c>
      <c r="U53" s="54">
        <v>32673</v>
      </c>
      <c r="V53" s="55">
        <v>100</v>
      </c>
      <c r="W53" s="52"/>
    </row>
    <row r="54" spans="1:23" x14ac:dyDescent="0.25">
      <c r="A54" s="53" t="s">
        <v>72</v>
      </c>
      <c r="B54" s="53" t="s">
        <v>77</v>
      </c>
      <c r="C54" s="54">
        <v>11191</v>
      </c>
      <c r="D54" s="54">
        <v>11191</v>
      </c>
      <c r="E54" s="55">
        <v>100</v>
      </c>
      <c r="F54" s="54">
        <v>63</v>
      </c>
      <c r="G54" s="54">
        <v>63</v>
      </c>
      <c r="H54" s="55">
        <v>100</v>
      </c>
      <c r="I54" s="54">
        <v>2805</v>
      </c>
      <c r="J54" s="54">
        <v>2805</v>
      </c>
      <c r="K54" s="55">
        <v>100</v>
      </c>
      <c r="L54" s="54">
        <v>3052</v>
      </c>
      <c r="M54" s="54">
        <v>3052</v>
      </c>
      <c r="N54" s="55">
        <v>100</v>
      </c>
      <c r="O54" s="54">
        <v>255</v>
      </c>
      <c r="P54" s="54">
        <v>255</v>
      </c>
      <c r="Q54" s="55">
        <v>100</v>
      </c>
      <c r="R54" s="54">
        <v>0</v>
      </c>
      <c r="S54" s="54">
        <v>0</v>
      </c>
      <c r="T54" s="56"/>
      <c r="U54" s="54">
        <v>17366</v>
      </c>
      <c r="V54" s="55">
        <v>100</v>
      </c>
      <c r="W54" s="52"/>
    </row>
    <row r="55" spans="1:23" x14ac:dyDescent="0.25">
      <c r="A55" s="53" t="s">
        <v>72</v>
      </c>
      <c r="B55" s="53" t="s">
        <v>78</v>
      </c>
      <c r="C55" s="56"/>
      <c r="D55" s="56"/>
      <c r="E55" s="56"/>
      <c r="F55" s="56"/>
      <c r="G55" s="56"/>
      <c r="H55" s="56"/>
      <c r="I55" s="56"/>
      <c r="J55" s="56"/>
      <c r="K55" s="56"/>
      <c r="L55" s="56"/>
      <c r="M55" s="56"/>
      <c r="N55" s="56"/>
      <c r="O55" s="57"/>
      <c r="P55" s="56"/>
      <c r="Q55" s="56"/>
      <c r="R55" s="56"/>
      <c r="S55" s="56"/>
      <c r="T55" s="56"/>
      <c r="U55" s="56"/>
      <c r="V55" s="56"/>
      <c r="W55" s="52"/>
    </row>
    <row r="56" spans="1:23" x14ac:dyDescent="0.25">
      <c r="A56" s="53" t="s">
        <v>79</v>
      </c>
      <c r="B56" s="53" t="s">
        <v>80</v>
      </c>
      <c r="C56" s="56"/>
      <c r="D56" s="56"/>
      <c r="E56" s="56"/>
      <c r="F56" s="56"/>
      <c r="G56" s="56"/>
      <c r="H56" s="56"/>
      <c r="I56" s="56"/>
      <c r="J56" s="56"/>
      <c r="K56" s="56"/>
      <c r="L56" s="56"/>
      <c r="M56" s="56"/>
      <c r="N56" s="56"/>
      <c r="O56" s="57"/>
      <c r="P56" s="56"/>
      <c r="Q56" s="56"/>
      <c r="R56" s="56"/>
      <c r="S56" s="56"/>
      <c r="T56" s="56"/>
      <c r="U56" s="56"/>
      <c r="V56" s="56"/>
      <c r="W56" s="52"/>
    </row>
    <row r="57" spans="1:23" x14ac:dyDescent="0.25">
      <c r="A57" s="53" t="s">
        <v>79</v>
      </c>
      <c r="B57" s="53" t="s">
        <v>81</v>
      </c>
      <c r="C57" s="54">
        <v>3557</v>
      </c>
      <c r="D57" s="54">
        <v>3549</v>
      </c>
      <c r="E57" s="55">
        <v>99.78</v>
      </c>
      <c r="F57" s="54">
        <v>9937</v>
      </c>
      <c r="G57" s="54">
        <v>9778</v>
      </c>
      <c r="H57" s="55">
        <v>98.4</v>
      </c>
      <c r="I57" s="54">
        <v>544</v>
      </c>
      <c r="J57" s="54">
        <v>542</v>
      </c>
      <c r="K57" s="55">
        <v>99.63</v>
      </c>
      <c r="L57" s="54">
        <v>617</v>
      </c>
      <c r="M57" s="54">
        <v>612</v>
      </c>
      <c r="N57" s="55">
        <v>99.19</v>
      </c>
      <c r="O57" s="54">
        <v>427</v>
      </c>
      <c r="P57" s="54">
        <v>316</v>
      </c>
      <c r="Q57" s="55">
        <v>74</v>
      </c>
      <c r="R57" s="54">
        <v>0</v>
      </c>
      <c r="S57" s="54">
        <v>0</v>
      </c>
      <c r="T57" s="56"/>
      <c r="U57" s="54">
        <v>14797</v>
      </c>
      <c r="V57" s="55">
        <v>98.11</v>
      </c>
      <c r="W57" s="52"/>
    </row>
    <row r="58" spans="1:23" x14ac:dyDescent="0.25">
      <c r="A58" s="53" t="s">
        <v>79</v>
      </c>
      <c r="B58" s="53" t="s">
        <v>82</v>
      </c>
      <c r="C58" s="54">
        <v>3893</v>
      </c>
      <c r="D58" s="54">
        <v>3847</v>
      </c>
      <c r="E58" s="55">
        <v>98.82</v>
      </c>
      <c r="F58" s="54">
        <v>12727</v>
      </c>
      <c r="G58" s="54">
        <v>11942</v>
      </c>
      <c r="H58" s="55">
        <v>93.83</v>
      </c>
      <c r="I58" s="54">
        <v>75</v>
      </c>
      <c r="J58" s="54">
        <v>29</v>
      </c>
      <c r="K58" s="55">
        <v>38.67</v>
      </c>
      <c r="L58" s="54">
        <v>0</v>
      </c>
      <c r="M58" s="54">
        <v>0</v>
      </c>
      <c r="N58" s="56"/>
      <c r="O58" s="54">
        <v>0</v>
      </c>
      <c r="P58" s="54">
        <v>0</v>
      </c>
      <c r="Q58" s="56"/>
      <c r="R58" s="54">
        <v>0</v>
      </c>
      <c r="S58" s="54">
        <v>0</v>
      </c>
      <c r="T58" s="56"/>
      <c r="U58" s="54">
        <v>15818</v>
      </c>
      <c r="V58" s="55">
        <v>94.75</v>
      </c>
      <c r="W58" s="52"/>
    </row>
    <row r="59" spans="1:23" x14ac:dyDescent="0.25">
      <c r="A59" s="53" t="s">
        <v>79</v>
      </c>
      <c r="B59" s="53" t="s">
        <v>83</v>
      </c>
      <c r="C59" s="54">
        <v>4704</v>
      </c>
      <c r="D59" s="54">
        <v>4704</v>
      </c>
      <c r="E59" s="55">
        <v>100</v>
      </c>
      <c r="F59" s="54">
        <v>8629</v>
      </c>
      <c r="G59" s="54">
        <v>8629</v>
      </c>
      <c r="H59" s="55">
        <v>100</v>
      </c>
      <c r="I59" s="54">
        <v>603</v>
      </c>
      <c r="J59" s="54">
        <v>603</v>
      </c>
      <c r="K59" s="55">
        <v>100</v>
      </c>
      <c r="L59" s="54">
        <v>0</v>
      </c>
      <c r="M59" s="54">
        <v>0</v>
      </c>
      <c r="N59" s="56"/>
      <c r="O59" s="54">
        <v>0</v>
      </c>
      <c r="P59" s="54">
        <v>0</v>
      </c>
      <c r="Q59" s="56"/>
      <c r="R59" s="54">
        <v>64</v>
      </c>
      <c r="S59" s="54">
        <v>64</v>
      </c>
      <c r="T59" s="55">
        <v>100</v>
      </c>
      <c r="U59" s="54">
        <v>14000</v>
      </c>
      <c r="V59" s="55">
        <v>100</v>
      </c>
      <c r="W59" s="52"/>
    </row>
    <row r="60" spans="1:23" x14ac:dyDescent="0.25">
      <c r="A60" s="53" t="s">
        <v>79</v>
      </c>
      <c r="B60" s="53" t="s">
        <v>84</v>
      </c>
      <c r="C60" s="54">
        <v>9402</v>
      </c>
      <c r="D60" s="54">
        <v>9402</v>
      </c>
      <c r="E60" s="55">
        <v>100</v>
      </c>
      <c r="F60" s="54">
        <v>397</v>
      </c>
      <c r="G60" s="54">
        <v>348</v>
      </c>
      <c r="H60" s="55">
        <v>87.66</v>
      </c>
      <c r="I60" s="54">
        <v>2345</v>
      </c>
      <c r="J60" s="54">
        <v>2345</v>
      </c>
      <c r="K60" s="55">
        <v>100</v>
      </c>
      <c r="L60" s="54">
        <v>905</v>
      </c>
      <c r="M60" s="54">
        <v>905</v>
      </c>
      <c r="N60" s="55">
        <v>100</v>
      </c>
      <c r="O60" s="54">
        <v>0</v>
      </c>
      <c r="P60" s="54">
        <v>0</v>
      </c>
      <c r="Q60" s="56"/>
      <c r="R60" s="54">
        <v>482</v>
      </c>
      <c r="S60" s="54">
        <v>482</v>
      </c>
      <c r="T60" s="55">
        <v>100</v>
      </c>
      <c r="U60" s="54">
        <v>13482</v>
      </c>
      <c r="V60" s="55">
        <v>99.64</v>
      </c>
      <c r="W60" s="52"/>
    </row>
    <row r="61" spans="1:23" x14ac:dyDescent="0.25">
      <c r="A61" s="53" t="s">
        <v>79</v>
      </c>
      <c r="B61" s="53" t="s">
        <v>85</v>
      </c>
      <c r="C61" s="54">
        <v>17030</v>
      </c>
      <c r="D61" s="54">
        <v>17030</v>
      </c>
      <c r="E61" s="55">
        <v>100</v>
      </c>
      <c r="F61" s="54">
        <v>9334</v>
      </c>
      <c r="G61" s="54">
        <v>9334</v>
      </c>
      <c r="H61" s="55">
        <v>100</v>
      </c>
      <c r="I61" s="54">
        <v>1338</v>
      </c>
      <c r="J61" s="54">
        <v>1338</v>
      </c>
      <c r="K61" s="55">
        <v>100</v>
      </c>
      <c r="L61" s="54">
        <v>3005</v>
      </c>
      <c r="M61" s="54">
        <v>3005</v>
      </c>
      <c r="N61" s="55">
        <v>100</v>
      </c>
      <c r="O61" s="54">
        <v>0</v>
      </c>
      <c r="P61" s="54">
        <v>0</v>
      </c>
      <c r="Q61" s="56"/>
      <c r="R61" s="54">
        <v>3344</v>
      </c>
      <c r="S61" s="54">
        <v>3344</v>
      </c>
      <c r="T61" s="55">
        <v>100</v>
      </c>
      <c r="U61" s="54">
        <v>34051</v>
      </c>
      <c r="V61" s="55">
        <v>100</v>
      </c>
      <c r="W61" s="52"/>
    </row>
    <row r="62" spans="1:23" x14ac:dyDescent="0.25">
      <c r="A62" s="53" t="s">
        <v>79</v>
      </c>
      <c r="B62" s="53" t="s">
        <v>86</v>
      </c>
      <c r="C62" s="54">
        <v>243266</v>
      </c>
      <c r="D62" s="54">
        <v>243266</v>
      </c>
      <c r="E62" s="55">
        <v>100</v>
      </c>
      <c r="F62" s="54">
        <v>34885</v>
      </c>
      <c r="G62" s="54">
        <v>34885</v>
      </c>
      <c r="H62" s="55">
        <v>100</v>
      </c>
      <c r="I62" s="54">
        <v>15666</v>
      </c>
      <c r="J62" s="55">
        <v>15666</v>
      </c>
      <c r="K62" s="55">
        <v>100</v>
      </c>
      <c r="L62" s="54">
        <v>0</v>
      </c>
      <c r="M62" s="54">
        <v>0</v>
      </c>
      <c r="N62" s="54">
        <v>0</v>
      </c>
      <c r="O62" s="54">
        <v>0</v>
      </c>
      <c r="P62" s="54">
        <v>0</v>
      </c>
      <c r="Q62" s="54">
        <v>0</v>
      </c>
      <c r="R62" s="54">
        <v>0</v>
      </c>
      <c r="S62" s="54">
        <v>0</v>
      </c>
      <c r="T62" s="55">
        <v>0</v>
      </c>
      <c r="U62" s="54">
        <v>0</v>
      </c>
      <c r="V62" s="54">
        <v>0</v>
      </c>
      <c r="W62" s="52"/>
    </row>
    <row r="63" spans="1:23" x14ac:dyDescent="0.25">
      <c r="A63" s="53" t="s">
        <v>79</v>
      </c>
      <c r="B63" s="53" t="s">
        <v>87</v>
      </c>
      <c r="C63" s="54">
        <v>12582</v>
      </c>
      <c r="D63" s="54">
        <v>12582</v>
      </c>
      <c r="E63" s="55">
        <v>100</v>
      </c>
      <c r="F63" s="54">
        <v>24588</v>
      </c>
      <c r="G63" s="54">
        <v>24588</v>
      </c>
      <c r="H63" s="55">
        <v>100</v>
      </c>
      <c r="I63" s="54">
        <v>22772</v>
      </c>
      <c r="J63" s="54">
        <v>22772</v>
      </c>
      <c r="K63" s="55">
        <v>100</v>
      </c>
      <c r="L63" s="54">
        <v>1056</v>
      </c>
      <c r="M63" s="54">
        <v>1056</v>
      </c>
      <c r="N63" s="55">
        <v>100</v>
      </c>
      <c r="O63" s="54">
        <v>0</v>
      </c>
      <c r="P63" s="54">
        <v>0</v>
      </c>
      <c r="Q63" s="56"/>
      <c r="R63" s="54">
        <v>926</v>
      </c>
      <c r="S63" s="54">
        <v>926</v>
      </c>
      <c r="T63" s="55">
        <v>100</v>
      </c>
      <c r="U63" s="54">
        <v>61924</v>
      </c>
      <c r="V63" s="55">
        <v>100</v>
      </c>
      <c r="W63" s="52"/>
    </row>
    <row r="64" spans="1:23" x14ac:dyDescent="0.25">
      <c r="A64" s="126" t="s">
        <v>1</v>
      </c>
      <c r="B64" s="126"/>
      <c r="C64" s="126"/>
      <c r="D64" s="126"/>
      <c r="E64" s="126"/>
      <c r="F64" s="126"/>
      <c r="G64" s="126"/>
      <c r="H64" s="126"/>
      <c r="I64" s="126"/>
      <c r="J64" s="126"/>
      <c r="K64" s="126"/>
      <c r="L64" s="126"/>
      <c r="M64" s="126"/>
      <c r="N64" s="126"/>
      <c r="O64" s="126"/>
      <c r="P64" s="126"/>
      <c r="Q64" s="126"/>
      <c r="R64" s="126"/>
      <c r="S64" s="126"/>
      <c r="T64" s="126"/>
      <c r="U64" s="126"/>
      <c r="V64" s="126"/>
      <c r="W64" s="126"/>
    </row>
    <row r="65" spans="1:23" x14ac:dyDescent="0.25">
      <c r="A65" s="126" t="s">
        <v>1</v>
      </c>
      <c r="B65" s="126"/>
      <c r="C65" s="126"/>
      <c r="D65" s="126"/>
      <c r="E65" s="126"/>
      <c r="F65" s="126"/>
      <c r="G65" s="126"/>
      <c r="H65" s="126"/>
      <c r="I65" s="126"/>
      <c r="J65" s="126"/>
      <c r="K65" s="126"/>
      <c r="L65" s="126"/>
      <c r="M65" s="126"/>
      <c r="N65" s="126"/>
      <c r="O65" s="126"/>
      <c r="P65" s="126"/>
      <c r="Q65" s="126"/>
      <c r="R65" s="126"/>
      <c r="S65" s="126"/>
      <c r="T65" s="126"/>
      <c r="U65" s="126"/>
      <c r="V65" s="126"/>
      <c r="W65" s="126"/>
    </row>
  </sheetData>
  <mergeCells count="4">
    <mergeCell ref="A64:W64"/>
    <mergeCell ref="A65:W65"/>
    <mergeCell ref="A2:W2"/>
    <mergeCell ref="A1:W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pane xSplit="1" ySplit="4" topLeftCell="B5" activePane="bottomRight" state="frozen"/>
      <selection pane="topRight" activeCell="B1" sqref="B1"/>
      <selection pane="bottomLeft" activeCell="A9" sqref="A9"/>
      <selection pane="bottomRight" sqref="A1:L1"/>
    </sheetView>
  </sheetViews>
  <sheetFormatPr defaultRowHeight="15" x14ac:dyDescent="0.25"/>
  <cols>
    <col min="1" max="1" width="16.42578125" style="13" customWidth="1"/>
    <col min="2" max="2" width="16.7109375" style="13" customWidth="1"/>
    <col min="3" max="4" width="18.28515625" style="13" customWidth="1"/>
    <col min="5" max="5" width="20.42578125" style="13" customWidth="1"/>
    <col min="6" max="6" width="19.7109375" style="13" customWidth="1"/>
    <col min="7" max="7" width="21" style="13" customWidth="1"/>
    <col min="8" max="8" width="22.28515625" style="13" customWidth="1"/>
    <col min="9" max="9" width="21.140625" style="13" customWidth="1"/>
    <col min="10" max="10" width="23" style="13" customWidth="1"/>
    <col min="11" max="11" width="18.28515625" style="13" customWidth="1"/>
    <col min="12" max="12" width="91.42578125" style="13" customWidth="1"/>
    <col min="13" max="16384" width="9.140625" style="13"/>
  </cols>
  <sheetData>
    <row r="1" spans="1:12" ht="19.5" x14ac:dyDescent="0.25">
      <c r="A1" s="135" t="s">
        <v>113</v>
      </c>
      <c r="B1" s="135"/>
      <c r="C1" s="135"/>
      <c r="D1" s="135"/>
      <c r="E1" s="135"/>
      <c r="F1" s="135"/>
      <c r="G1" s="135"/>
      <c r="H1" s="135"/>
      <c r="I1" s="135"/>
      <c r="J1" s="135"/>
      <c r="K1" s="135"/>
      <c r="L1" s="135"/>
    </row>
    <row r="2" spans="1:12" x14ac:dyDescent="0.25">
      <c r="A2" s="136"/>
      <c r="B2" s="136"/>
      <c r="C2" s="137"/>
      <c r="D2" s="137"/>
    </row>
    <row r="3" spans="1:12" x14ac:dyDescent="0.25">
      <c r="A3" s="131" t="s">
        <v>1</v>
      </c>
      <c r="B3" s="131"/>
      <c r="C3" s="131"/>
      <c r="D3" s="131"/>
      <c r="E3" s="131"/>
      <c r="F3" s="131"/>
      <c r="G3" s="131"/>
      <c r="H3" s="131"/>
      <c r="I3" s="131"/>
      <c r="J3" s="131"/>
      <c r="K3" s="131"/>
      <c r="L3" s="131"/>
    </row>
    <row r="4" spans="1:12" ht="63.75" customHeight="1" x14ac:dyDescent="0.25">
      <c r="A4" s="103" t="s">
        <v>4</v>
      </c>
      <c r="B4" s="103" t="s">
        <v>5</v>
      </c>
      <c r="C4" s="103" t="s">
        <v>114</v>
      </c>
      <c r="D4" s="103" t="s">
        <v>115</v>
      </c>
      <c r="E4" s="103" t="s">
        <v>116</v>
      </c>
      <c r="F4" s="103" t="s">
        <v>117</v>
      </c>
      <c r="G4" s="103" t="s">
        <v>118</v>
      </c>
      <c r="H4" s="103" t="s">
        <v>119</v>
      </c>
      <c r="I4" s="103" t="s">
        <v>120</v>
      </c>
      <c r="J4" s="103" t="s">
        <v>124</v>
      </c>
      <c r="K4" s="103" t="s">
        <v>121</v>
      </c>
    </row>
    <row r="5" spans="1:12" x14ac:dyDescent="0.25">
      <c r="A5" s="128" t="s">
        <v>17</v>
      </c>
      <c r="B5" s="14" t="s">
        <v>18</v>
      </c>
      <c r="C5" s="15">
        <v>17682.96</v>
      </c>
      <c r="D5" s="16">
        <f>C5*100/$K5</f>
        <v>77.049498194563597</v>
      </c>
      <c r="E5" s="15">
        <v>2030.77</v>
      </c>
      <c r="F5" s="16">
        <f>E5*100/$K5</f>
        <v>8.8486209010580765</v>
      </c>
      <c r="G5" s="15">
        <v>0</v>
      </c>
      <c r="H5" s="16">
        <f>G5*100/$K5</f>
        <v>0</v>
      </c>
      <c r="I5" s="15">
        <v>3236.4</v>
      </c>
      <c r="J5" s="16">
        <f>I5*100/$K5</f>
        <v>14.101880904378319</v>
      </c>
      <c r="K5" s="15">
        <v>22950.13</v>
      </c>
    </row>
    <row r="6" spans="1:12" x14ac:dyDescent="0.25">
      <c r="A6" s="129"/>
      <c r="B6" s="14" t="s">
        <v>19</v>
      </c>
      <c r="C6" s="15">
        <v>6842.44</v>
      </c>
      <c r="D6" s="16">
        <f t="shared" ref="D6:D11" si="0">C6*100/$K6</f>
        <v>78.622257101918564</v>
      </c>
      <c r="E6" s="15">
        <v>1163.32</v>
      </c>
      <c r="F6" s="16">
        <f t="shared" ref="F6:F11" si="1">E6*100/$K6</f>
        <v>13.366992495630784</v>
      </c>
      <c r="G6" s="15">
        <v>0</v>
      </c>
      <c r="H6" s="16">
        <f t="shared" ref="H6:H11" si="2">G6*100/$K6</f>
        <v>0</v>
      </c>
      <c r="I6" s="15">
        <v>697.17</v>
      </c>
      <c r="J6" s="16">
        <f t="shared" ref="J6:J11" si="3">I6*100/$K6</f>
        <v>8.0107504024506699</v>
      </c>
      <c r="K6" s="15">
        <v>8702.9299999999985</v>
      </c>
    </row>
    <row r="7" spans="1:12" x14ac:dyDescent="0.25">
      <c r="A7" s="129"/>
      <c r="B7" s="14" t="s">
        <v>20</v>
      </c>
      <c r="C7" s="18">
        <v>1583.153</v>
      </c>
      <c r="D7" s="16">
        <f t="shared" si="0"/>
        <v>44.421725989052483</v>
      </c>
      <c r="E7" s="18">
        <v>1380.83</v>
      </c>
      <c r="F7" s="16">
        <f t="shared" si="1"/>
        <v>38.744740336191988</v>
      </c>
      <c r="G7" s="18">
        <v>0</v>
      </c>
      <c r="H7" s="16">
        <f t="shared" si="2"/>
        <v>0</v>
      </c>
      <c r="I7" s="18">
        <v>599.93299999999999</v>
      </c>
      <c r="J7" s="16">
        <f t="shared" si="3"/>
        <v>16.833533674755522</v>
      </c>
      <c r="K7" s="18">
        <v>3563.9160000000002</v>
      </c>
    </row>
    <row r="8" spans="1:12" x14ac:dyDescent="0.25">
      <c r="A8" s="129"/>
      <c r="B8" s="14" t="s">
        <v>21</v>
      </c>
      <c r="C8" s="15">
        <v>6748.48</v>
      </c>
      <c r="D8" s="16">
        <f t="shared" si="0"/>
        <v>52.223399340521411</v>
      </c>
      <c r="E8" s="15">
        <v>4152.4679999999998</v>
      </c>
      <c r="F8" s="16">
        <f t="shared" si="1"/>
        <v>32.134050128730657</v>
      </c>
      <c r="G8" s="15">
        <v>0</v>
      </c>
      <c r="H8" s="16">
        <f t="shared" si="2"/>
        <v>0</v>
      </c>
      <c r="I8" s="15">
        <v>2021.3820000000001</v>
      </c>
      <c r="J8" s="16">
        <f t="shared" si="3"/>
        <v>15.642550530747938</v>
      </c>
      <c r="K8" s="15">
        <v>12922.33</v>
      </c>
    </row>
    <row r="9" spans="1:12" x14ac:dyDescent="0.25">
      <c r="A9" s="129"/>
      <c r="B9" s="14" t="s">
        <v>22</v>
      </c>
      <c r="C9" s="15">
        <v>4429.1400000000003</v>
      </c>
      <c r="D9" s="16">
        <f t="shared" si="0"/>
        <v>73.976075867759221</v>
      </c>
      <c r="E9" s="15">
        <v>1253.8599999999999</v>
      </c>
      <c r="F9" s="16">
        <f t="shared" si="1"/>
        <v>20.942133797429872</v>
      </c>
      <c r="G9" s="15">
        <v>0</v>
      </c>
      <c r="H9" s="16">
        <f t="shared" si="2"/>
        <v>0</v>
      </c>
      <c r="I9" s="15">
        <v>304.26</v>
      </c>
      <c r="J9" s="16">
        <f t="shared" si="3"/>
        <v>5.0817903348109148</v>
      </c>
      <c r="K9" s="15">
        <v>5987.26</v>
      </c>
    </row>
    <row r="10" spans="1:12" x14ac:dyDescent="0.25">
      <c r="A10" s="129"/>
      <c r="B10" s="14" t="s">
        <v>23</v>
      </c>
      <c r="C10" s="18">
        <v>7076.91</v>
      </c>
      <c r="D10" s="16">
        <f t="shared" si="0"/>
        <v>68.886567873162235</v>
      </c>
      <c r="E10" s="18">
        <v>2666.21</v>
      </c>
      <c r="F10" s="16">
        <f t="shared" si="1"/>
        <v>25.952860235484678</v>
      </c>
      <c r="G10" s="18">
        <v>0</v>
      </c>
      <c r="H10" s="16">
        <f t="shared" si="2"/>
        <v>0</v>
      </c>
      <c r="I10" s="18">
        <v>530.16</v>
      </c>
      <c r="J10" s="16">
        <f t="shared" si="3"/>
        <v>5.1605718913531033</v>
      </c>
      <c r="K10" s="18">
        <v>10273.279999999999</v>
      </c>
    </row>
    <row r="11" spans="1:12" x14ac:dyDescent="0.25">
      <c r="A11" s="129"/>
      <c r="B11" s="14" t="s">
        <v>24</v>
      </c>
      <c r="C11" s="15">
        <v>5237.75</v>
      </c>
      <c r="D11" s="16">
        <f t="shared" si="0"/>
        <v>66.358171325769803</v>
      </c>
      <c r="E11" s="15">
        <v>1876.3</v>
      </c>
      <c r="F11" s="16">
        <f t="shared" si="1"/>
        <v>23.771244686848721</v>
      </c>
      <c r="G11" s="15">
        <v>0</v>
      </c>
      <c r="H11" s="16">
        <f t="shared" si="2"/>
        <v>0</v>
      </c>
      <c r="I11" s="15">
        <v>779.1</v>
      </c>
      <c r="J11" s="16">
        <f t="shared" si="3"/>
        <v>9.8705839873814636</v>
      </c>
      <c r="K11" s="15">
        <v>7893.1500000000005</v>
      </c>
    </row>
    <row r="12" spans="1:12" x14ac:dyDescent="0.25">
      <c r="A12" s="130"/>
      <c r="B12" s="19" t="s">
        <v>25</v>
      </c>
      <c r="C12" s="20">
        <f>SUM(C5:C11)</f>
        <v>49600.832999999999</v>
      </c>
      <c r="D12" s="21">
        <f>C12*100/K12</f>
        <v>68.610841636719556</v>
      </c>
      <c r="E12" s="20">
        <f t="shared" ref="E12:K12" si="4">SUM(E5:E11)</f>
        <v>14523.757999999998</v>
      </c>
      <c r="F12" s="21">
        <f>E12*100/K12</f>
        <v>20.090131552993043</v>
      </c>
      <c r="G12" s="20">
        <f t="shared" si="4"/>
        <v>0</v>
      </c>
      <c r="H12" s="21">
        <v>0</v>
      </c>
      <c r="I12" s="20">
        <f t="shared" si="4"/>
        <v>8168.4050000000007</v>
      </c>
      <c r="J12" s="21">
        <f>I12*100/K12</f>
        <v>11.299026810287405</v>
      </c>
      <c r="K12" s="20">
        <f t="shared" si="4"/>
        <v>72292.995999999999</v>
      </c>
    </row>
    <row r="13" spans="1:12" x14ac:dyDescent="0.25">
      <c r="A13" s="132" t="s">
        <v>26</v>
      </c>
      <c r="B13" s="14" t="s">
        <v>27</v>
      </c>
      <c r="C13" s="15">
        <v>11754.04</v>
      </c>
      <c r="D13" s="16">
        <f>C13*100/$K13</f>
        <v>74.482442569695095</v>
      </c>
      <c r="E13" s="15">
        <v>1872.7239999999999</v>
      </c>
      <c r="F13" s="16">
        <f>E13*100/$K13</f>
        <v>11.866988523000574</v>
      </c>
      <c r="G13" s="15">
        <v>2154.19</v>
      </c>
      <c r="H13" s="16">
        <f>G13*100/$K13</f>
        <v>13.650568907304336</v>
      </c>
      <c r="I13" s="15">
        <v>0</v>
      </c>
      <c r="J13" s="16">
        <f>I13*100/$K13</f>
        <v>0</v>
      </c>
      <c r="K13" s="15">
        <v>15780.954</v>
      </c>
    </row>
    <row r="14" spans="1:12" x14ac:dyDescent="0.25">
      <c r="A14" s="133"/>
      <c r="B14" s="14" t="s">
        <v>28</v>
      </c>
      <c r="C14" s="15">
        <v>9042.8700000000008</v>
      </c>
      <c r="D14" s="16">
        <f t="shared" ref="D14:D18" si="5">C14*100/$K14</f>
        <v>82.160853329456785</v>
      </c>
      <c r="E14" s="15">
        <v>1668.95</v>
      </c>
      <c r="F14" s="16">
        <f t="shared" ref="F14:F18" si="6">E14*100/$K14</f>
        <v>15.163588126800107</v>
      </c>
      <c r="G14" s="15">
        <v>244.48</v>
      </c>
      <c r="H14" s="16">
        <f t="shared" ref="H14:H18" si="7">G14*100/$K14</f>
        <v>2.2212732707631084</v>
      </c>
      <c r="I14" s="15">
        <v>50</v>
      </c>
      <c r="J14" s="16">
        <f t="shared" ref="J14:J18" si="8">I14*100/$K14</f>
        <v>0.45428527298002058</v>
      </c>
      <c r="K14" s="15">
        <v>11006.3</v>
      </c>
    </row>
    <row r="15" spans="1:12" x14ac:dyDescent="0.25">
      <c r="A15" s="133"/>
      <c r="B15" s="14" t="s">
        <v>29</v>
      </c>
      <c r="C15" s="15">
        <v>124843.01700000001</v>
      </c>
      <c r="D15" s="16">
        <f t="shared" si="5"/>
        <v>83.601790002052837</v>
      </c>
      <c r="E15" s="15">
        <v>18507.010999999999</v>
      </c>
      <c r="F15" s="16">
        <f t="shared" si="6"/>
        <v>12.393318299794707</v>
      </c>
      <c r="G15" s="15">
        <v>4754.24</v>
      </c>
      <c r="H15" s="16">
        <f t="shared" si="7"/>
        <v>3.1837020896359758</v>
      </c>
      <c r="I15" s="15">
        <v>1226.287</v>
      </c>
      <c r="J15" s="16">
        <f t="shared" si="8"/>
        <v>0.82118960851648881</v>
      </c>
      <c r="K15" s="15">
        <v>149330.55499999999</v>
      </c>
    </row>
    <row r="16" spans="1:12" x14ac:dyDescent="0.25">
      <c r="A16" s="133"/>
      <c r="B16" s="14" t="s">
        <v>30</v>
      </c>
      <c r="C16" s="15">
        <v>28129</v>
      </c>
      <c r="D16" s="16">
        <f t="shared" si="5"/>
        <v>97.773955818365479</v>
      </c>
      <c r="E16" s="15">
        <v>0</v>
      </c>
      <c r="F16" s="16">
        <f t="shared" si="6"/>
        <v>0</v>
      </c>
      <c r="G16" s="15">
        <v>640.41999999999996</v>
      </c>
      <c r="H16" s="16">
        <f t="shared" si="7"/>
        <v>2.2260441816345269</v>
      </c>
      <c r="I16" s="15">
        <v>0</v>
      </c>
      <c r="J16" s="16">
        <f t="shared" si="8"/>
        <v>0</v>
      </c>
      <c r="K16" s="15">
        <v>28769.42</v>
      </c>
    </row>
    <row r="17" spans="1:11" x14ac:dyDescent="0.25">
      <c r="A17" s="133"/>
      <c r="B17" s="14" t="s">
        <v>31</v>
      </c>
      <c r="C17" s="18">
        <v>17196.41</v>
      </c>
      <c r="D17" s="16">
        <f t="shared" si="5"/>
        <v>92.483894358977295</v>
      </c>
      <c r="E17" s="18">
        <v>187.261</v>
      </c>
      <c r="F17" s="16">
        <f t="shared" si="6"/>
        <v>1.0071070962809356</v>
      </c>
      <c r="G17" s="18">
        <v>29.86</v>
      </c>
      <c r="H17" s="16">
        <f t="shared" si="7"/>
        <v>0.16058986064876693</v>
      </c>
      <c r="I17" s="18">
        <v>1180.4199999999998</v>
      </c>
      <c r="J17" s="16">
        <f t="shared" si="8"/>
        <v>6.3484086840930152</v>
      </c>
      <c r="K17" s="18">
        <v>18593.950999999997</v>
      </c>
    </row>
    <row r="18" spans="1:11" x14ac:dyDescent="0.25">
      <c r="A18" s="133"/>
      <c r="B18" s="14" t="s">
        <v>32</v>
      </c>
      <c r="C18" s="15">
        <v>8921.9</v>
      </c>
      <c r="D18" s="16">
        <f t="shared" si="5"/>
        <v>85.815249681219029</v>
      </c>
      <c r="E18" s="15">
        <v>778.38499999999999</v>
      </c>
      <c r="F18" s="16">
        <f t="shared" si="6"/>
        <v>7.4868921556076256</v>
      </c>
      <c r="G18" s="15">
        <v>616.72</v>
      </c>
      <c r="H18" s="16">
        <f t="shared" si="7"/>
        <v>5.9319181770028129</v>
      </c>
      <c r="I18" s="15">
        <v>79.632000000000005</v>
      </c>
      <c r="J18" s="16">
        <f t="shared" si="8"/>
        <v>0.76593998617052805</v>
      </c>
      <c r="K18" s="15">
        <v>10396.637000000001</v>
      </c>
    </row>
    <row r="19" spans="1:11" x14ac:dyDescent="0.25">
      <c r="A19" s="134"/>
      <c r="B19" s="19" t="s">
        <v>25</v>
      </c>
      <c r="C19" s="20">
        <f>SUM(C13:C18)</f>
        <v>199887.23700000002</v>
      </c>
      <c r="D19" s="21">
        <f>C19*100/K19</f>
        <v>85.466522462025566</v>
      </c>
      <c r="E19" s="20">
        <f t="shared" ref="E19:K19" si="9">SUM(E13:E18)</f>
        <v>23014.330999999995</v>
      </c>
      <c r="F19" s="21">
        <f>E19*100/K19</f>
        <v>9.8403223081221078</v>
      </c>
      <c r="G19" s="20">
        <f t="shared" si="9"/>
        <v>8439.91</v>
      </c>
      <c r="H19" s="21">
        <f>G19*100/K19</f>
        <v>3.6086834178035794</v>
      </c>
      <c r="I19" s="20">
        <f t="shared" si="9"/>
        <v>2536.3389999999999</v>
      </c>
      <c r="J19" s="21">
        <f>I19*100/K19</f>
        <v>1.0844718120487673</v>
      </c>
      <c r="K19" s="20">
        <f t="shared" si="9"/>
        <v>233877.81699999998</v>
      </c>
    </row>
    <row r="20" spans="1:11" x14ac:dyDescent="0.25">
      <c r="A20" s="132" t="s">
        <v>33</v>
      </c>
      <c r="B20" s="24" t="s">
        <v>34</v>
      </c>
      <c r="C20" s="15">
        <v>50629.2</v>
      </c>
      <c r="D20" s="16">
        <f>C20*100/$K20</f>
        <v>74.693335711912795</v>
      </c>
      <c r="E20" s="15">
        <v>4250.8140000000003</v>
      </c>
      <c r="F20" s="16">
        <f>E20*100/$K20</f>
        <v>6.2712323550618789</v>
      </c>
      <c r="G20" s="15">
        <v>7667.44</v>
      </c>
      <c r="H20" s="16">
        <f>G20*100/$K20</f>
        <v>11.311785885831668</v>
      </c>
      <c r="I20" s="15">
        <v>5235.3</v>
      </c>
      <c r="J20" s="16">
        <f>I20*100/$K20</f>
        <v>7.7236460471936565</v>
      </c>
      <c r="K20" s="15">
        <v>67782.754000000001</v>
      </c>
    </row>
    <row r="21" spans="1:11" x14ac:dyDescent="0.25">
      <c r="A21" s="133"/>
      <c r="B21" s="24" t="s">
        <v>35</v>
      </c>
      <c r="C21" s="15">
        <v>16686.07</v>
      </c>
      <c r="D21" s="16">
        <f t="shared" ref="D21:D26" si="10">C21*100/$K21</f>
        <v>69.280635761554208</v>
      </c>
      <c r="E21" s="15">
        <v>4172.1890000000003</v>
      </c>
      <c r="F21" s="16">
        <f t="shared" ref="F21:F26" si="11">E21*100/$K21</f>
        <v>17.322947011331195</v>
      </c>
      <c r="G21" s="15">
        <v>3131.26</v>
      </c>
      <c r="H21" s="16">
        <f t="shared" ref="H21:H26" si="12">G21*100/$K21</f>
        <v>13.001005241780971</v>
      </c>
      <c r="I21" s="15">
        <v>95.233999999999995</v>
      </c>
      <c r="J21" s="16">
        <f t="shared" ref="J21:J26" si="13">I21*100/$K21</f>
        <v>0.39541198533362576</v>
      </c>
      <c r="K21" s="15">
        <v>24084.753000000001</v>
      </c>
    </row>
    <row r="22" spans="1:11" x14ac:dyDescent="0.25">
      <c r="A22" s="133"/>
      <c r="B22" s="24" t="s">
        <v>36</v>
      </c>
      <c r="C22" s="15">
        <v>13883.387000000001</v>
      </c>
      <c r="D22" s="16">
        <f t="shared" si="10"/>
        <v>79.325313108561105</v>
      </c>
      <c r="E22" s="15">
        <v>344.43</v>
      </c>
      <c r="F22" s="16">
        <f t="shared" si="11"/>
        <v>1.9679648484899039</v>
      </c>
      <c r="G22" s="15">
        <v>2840.23</v>
      </c>
      <c r="H22" s="16">
        <f t="shared" si="12"/>
        <v>16.228182218815085</v>
      </c>
      <c r="I22" s="15">
        <v>433.79</v>
      </c>
      <c r="J22" s="16">
        <f t="shared" si="13"/>
        <v>2.4785398241338892</v>
      </c>
      <c r="K22" s="15">
        <f>SUM(C22,E22,G22,I22)</f>
        <v>17501.837000000003</v>
      </c>
    </row>
    <row r="23" spans="1:11" x14ac:dyDescent="0.25">
      <c r="A23" s="133"/>
      <c r="B23" s="24" t="s">
        <v>37</v>
      </c>
      <c r="C23" s="15">
        <v>1895.27</v>
      </c>
      <c r="D23" s="16">
        <f t="shared" si="10"/>
        <v>67.327507166072053</v>
      </c>
      <c r="E23" s="15">
        <v>394.404</v>
      </c>
      <c r="F23" s="16">
        <f t="shared" si="11"/>
        <v>14.010794312328841</v>
      </c>
      <c r="G23" s="15">
        <v>522.625</v>
      </c>
      <c r="H23" s="16">
        <f t="shared" si="12"/>
        <v>18.565712765288538</v>
      </c>
      <c r="I23" s="15">
        <v>2.702</v>
      </c>
      <c r="J23" s="16">
        <f t="shared" si="13"/>
        <v>9.5985756310566134E-2</v>
      </c>
      <c r="K23" s="15">
        <v>2815.0010000000002</v>
      </c>
    </row>
    <row r="24" spans="1:11" x14ac:dyDescent="0.25">
      <c r="A24" s="133"/>
      <c r="B24" s="24" t="s">
        <v>38</v>
      </c>
      <c r="C24" s="15">
        <v>10774.71</v>
      </c>
      <c r="D24" s="16">
        <f t="shared" si="10"/>
        <v>73.337807457039233</v>
      </c>
      <c r="E24" s="15">
        <v>3162.06</v>
      </c>
      <c r="F24" s="16">
        <f t="shared" si="11"/>
        <v>21.522486215184024</v>
      </c>
      <c r="G24" s="15">
        <v>25.74</v>
      </c>
      <c r="H24" s="16">
        <f t="shared" si="12"/>
        <v>0.17519869805722749</v>
      </c>
      <c r="I24" s="15">
        <v>729.38</v>
      </c>
      <c r="J24" s="16">
        <f t="shared" si="13"/>
        <v>4.9645076297195256</v>
      </c>
      <c r="K24" s="15">
        <v>14691.89</v>
      </c>
    </row>
    <row r="25" spans="1:11" x14ac:dyDescent="0.25">
      <c r="A25" s="133"/>
      <c r="B25" s="24" t="s">
        <v>39</v>
      </c>
      <c r="C25" s="15">
        <v>4096.1499999999996</v>
      </c>
      <c r="D25" s="16">
        <f t="shared" si="10"/>
        <v>88.623158962402727</v>
      </c>
      <c r="E25" s="15">
        <v>490.30399999999997</v>
      </c>
      <c r="F25" s="16">
        <f t="shared" si="11"/>
        <v>10.608080595657364</v>
      </c>
      <c r="G25" s="15">
        <v>7</v>
      </c>
      <c r="H25" s="16">
        <f t="shared" si="12"/>
        <v>0.15145004766349357</v>
      </c>
      <c r="I25" s="15">
        <v>28.532</v>
      </c>
      <c r="J25" s="16">
        <f t="shared" si="13"/>
        <v>0.61731039427639978</v>
      </c>
      <c r="K25" s="15">
        <v>4621.9859999999999</v>
      </c>
    </row>
    <row r="26" spans="1:11" x14ac:dyDescent="0.25">
      <c r="A26" s="133"/>
      <c r="B26" s="24" t="s">
        <v>40</v>
      </c>
      <c r="C26" s="15">
        <v>13428.569</v>
      </c>
      <c r="D26" s="16">
        <f t="shared" si="10"/>
        <v>95.807405024981065</v>
      </c>
      <c r="E26" s="15">
        <v>373.149</v>
      </c>
      <c r="F26" s="16">
        <f t="shared" si="11"/>
        <v>2.6622670947043328</v>
      </c>
      <c r="G26" s="15">
        <v>0</v>
      </c>
      <c r="H26" s="16">
        <f t="shared" si="12"/>
        <v>0</v>
      </c>
      <c r="I26" s="15">
        <v>214.494</v>
      </c>
      <c r="J26" s="16">
        <f t="shared" si="13"/>
        <v>1.5303278803145959</v>
      </c>
      <c r="K26" s="15">
        <v>14016.212</v>
      </c>
    </row>
    <row r="27" spans="1:11" x14ac:dyDescent="0.25">
      <c r="A27" s="134"/>
      <c r="B27" s="47" t="s">
        <v>25</v>
      </c>
      <c r="C27" s="20">
        <f>SUM(C20:C26)</f>
        <v>111393.35599999999</v>
      </c>
      <c r="D27" s="21">
        <f>C27*100/K27</f>
        <v>76.551413975547007</v>
      </c>
      <c r="E27" s="20">
        <f t="shared" ref="E27:K27" si="14">SUM(E20:E26)</f>
        <v>13187.35</v>
      </c>
      <c r="F27" s="21">
        <f>E27*100/K27</f>
        <v>9.0625718206248322</v>
      </c>
      <c r="G27" s="20">
        <f t="shared" si="14"/>
        <v>14194.295</v>
      </c>
      <c r="H27" s="21">
        <f>G27*100/K27</f>
        <v>9.7545615973365347</v>
      </c>
      <c r="I27" s="20">
        <f t="shared" si="14"/>
        <v>6739.4320000000007</v>
      </c>
      <c r="J27" s="21">
        <f>I27*100/K27</f>
        <v>4.6314526064916191</v>
      </c>
      <c r="K27" s="20">
        <f t="shared" si="14"/>
        <v>145514.43299999999</v>
      </c>
    </row>
    <row r="28" spans="1:11" x14ac:dyDescent="0.25">
      <c r="A28" s="128" t="s">
        <v>41</v>
      </c>
      <c r="B28" s="14" t="s">
        <v>42</v>
      </c>
      <c r="C28" s="15">
        <v>3529.7730000000001</v>
      </c>
      <c r="D28" s="16">
        <f>C28*100/$K28</f>
        <v>86.437563822206329</v>
      </c>
      <c r="E28" s="15">
        <v>190.78899999999999</v>
      </c>
      <c r="F28" s="16">
        <f>E28*100/$K28</f>
        <v>4.6720671170851276</v>
      </c>
      <c r="G28" s="15">
        <v>16.824000000000002</v>
      </c>
      <c r="H28" s="16">
        <f>G28*100/$K28</f>
        <v>0.41198841221370308</v>
      </c>
      <c r="I28" s="15">
        <v>346.22399999999999</v>
      </c>
      <c r="J28" s="16">
        <f>I28*100/$K28</f>
        <v>8.4783806484948361</v>
      </c>
      <c r="K28" s="15">
        <v>4083.61</v>
      </c>
    </row>
    <row r="29" spans="1:11" x14ac:dyDescent="0.25">
      <c r="A29" s="129"/>
      <c r="B29" s="14" t="s">
        <v>43</v>
      </c>
      <c r="C29" s="15">
        <v>3853.433</v>
      </c>
      <c r="D29" s="16">
        <f t="shared" ref="D29:D32" si="15">C29*100/$K29</f>
        <v>78.136853294011772</v>
      </c>
      <c r="E29" s="15">
        <v>310.47399999999999</v>
      </c>
      <c r="F29" s="16">
        <f t="shared" ref="F29:F32" si="16">E29*100/$K29</f>
        <v>6.2955451384791203</v>
      </c>
      <c r="G29" s="15">
        <v>40.091000000000001</v>
      </c>
      <c r="H29" s="16">
        <f t="shared" ref="H29:H32" si="17">G29*100/$K29</f>
        <v>0.81293345061669064</v>
      </c>
      <c r="I29" s="15">
        <v>727.64800000000002</v>
      </c>
      <c r="J29" s="16">
        <f t="shared" ref="J29:J32" si="18">I29*100/$K29</f>
        <v>14.754668116892415</v>
      </c>
      <c r="K29" s="15">
        <v>4931.6459999999997</v>
      </c>
    </row>
    <row r="30" spans="1:11" x14ac:dyDescent="0.25">
      <c r="A30" s="129"/>
      <c r="B30" s="14" t="s">
        <v>44</v>
      </c>
      <c r="C30" s="15">
        <v>20366.974999999999</v>
      </c>
      <c r="D30" s="16">
        <f t="shared" si="15"/>
        <v>80.05438925544334</v>
      </c>
      <c r="E30" s="15">
        <v>628.13800000000003</v>
      </c>
      <c r="F30" s="16">
        <f t="shared" si="16"/>
        <v>2.4689579065195337</v>
      </c>
      <c r="G30" s="15">
        <v>174.06</v>
      </c>
      <c r="H30" s="16">
        <f t="shared" si="17"/>
        <v>0.68415987125247957</v>
      </c>
      <c r="I30" s="15">
        <v>4272.2489999999998</v>
      </c>
      <c r="J30" s="16">
        <f t="shared" si="18"/>
        <v>16.792492966784639</v>
      </c>
      <c r="K30" s="15">
        <v>25441.421999999999</v>
      </c>
    </row>
    <row r="31" spans="1:11" x14ac:dyDescent="0.25">
      <c r="A31" s="129"/>
      <c r="B31" s="14" t="s">
        <v>45</v>
      </c>
      <c r="C31" s="15">
        <v>7933.3819999999996</v>
      </c>
      <c r="D31" s="16">
        <f t="shared" si="15"/>
        <v>83.745464049770675</v>
      </c>
      <c r="E31" s="15">
        <v>610.86300000000006</v>
      </c>
      <c r="F31" s="16">
        <f t="shared" si="16"/>
        <v>6.4483224690094421</v>
      </c>
      <c r="G31" s="15">
        <v>109.56699999999999</v>
      </c>
      <c r="H31" s="16">
        <f t="shared" si="17"/>
        <v>1.1565986939165696</v>
      </c>
      <c r="I31" s="15">
        <v>819.39599999999996</v>
      </c>
      <c r="J31" s="16">
        <f t="shared" si="18"/>
        <v>8.6496147873033067</v>
      </c>
      <c r="K31" s="15">
        <v>9473.2080000000005</v>
      </c>
    </row>
    <row r="32" spans="1:11" x14ac:dyDescent="0.25">
      <c r="A32" s="129"/>
      <c r="B32" s="14" t="s">
        <v>46</v>
      </c>
      <c r="C32" s="15">
        <v>12796.108</v>
      </c>
      <c r="D32" s="16">
        <f t="shared" si="15"/>
        <v>87.483037314864973</v>
      </c>
      <c r="E32" s="15">
        <v>746.51099999999997</v>
      </c>
      <c r="F32" s="16">
        <f t="shared" si="16"/>
        <v>5.1036650885532655</v>
      </c>
      <c r="G32" s="15">
        <v>207.60900000000001</v>
      </c>
      <c r="H32" s="16">
        <f t="shared" si="17"/>
        <v>1.4193585966843827</v>
      </c>
      <c r="I32" s="15">
        <v>876.73099999999999</v>
      </c>
      <c r="J32" s="16">
        <f t="shared" si="18"/>
        <v>5.9939389998973818</v>
      </c>
      <c r="K32" s="15">
        <v>14626.959000000001</v>
      </c>
    </row>
    <row r="33" spans="1:11" x14ac:dyDescent="0.25">
      <c r="A33" s="130"/>
      <c r="B33" s="19" t="s">
        <v>25</v>
      </c>
      <c r="C33" s="20">
        <f>SUM(C28:C32)</f>
        <v>48479.670999999995</v>
      </c>
      <c r="D33" s="21">
        <f>C33*100/K33</f>
        <v>82.790783895546284</v>
      </c>
      <c r="E33" s="20">
        <f>SUM(E28:E32)</f>
        <v>2486.7750000000001</v>
      </c>
      <c r="F33" s="21">
        <f>E33*100/K33</f>
        <v>4.2467708087756435</v>
      </c>
      <c r="G33" s="20">
        <f>SUM(G28:G32)</f>
        <v>548.15100000000007</v>
      </c>
      <c r="H33" s="21">
        <f>G33*100/K33</f>
        <v>0.93610063861876447</v>
      </c>
      <c r="I33" s="20">
        <f>SUM(I28:I32)</f>
        <v>7042.2479999999996</v>
      </c>
      <c r="J33" s="21">
        <f>I33*100/K33</f>
        <v>12.026344657059306</v>
      </c>
      <c r="K33" s="20">
        <f>SUM(K28:K32)</f>
        <v>58556.845000000001</v>
      </c>
    </row>
    <row r="34" spans="1:11" x14ac:dyDescent="0.25">
      <c r="A34" s="128" t="s">
        <v>47</v>
      </c>
      <c r="B34" s="14" t="s">
        <v>48</v>
      </c>
      <c r="C34" s="15">
        <v>4430.7520000000004</v>
      </c>
      <c r="D34" s="16">
        <f>C34*100/$K34</f>
        <v>70.925088765371768</v>
      </c>
      <c r="E34" s="15">
        <v>1624.31</v>
      </c>
      <c r="F34" s="16">
        <f>E34*100/$K34</f>
        <v>26.001078582705826</v>
      </c>
      <c r="G34" s="15">
        <v>113.37</v>
      </c>
      <c r="H34" s="16">
        <f>G34*100/$K34</f>
        <v>1.8147658260562081</v>
      </c>
      <c r="I34" s="15">
        <v>78.655000000000001</v>
      </c>
      <c r="J34" s="16">
        <f>I34*100/$K34</f>
        <v>1.2590668258661997</v>
      </c>
      <c r="K34" s="15">
        <v>6247.0870000000004</v>
      </c>
    </row>
    <row r="35" spans="1:11" x14ac:dyDescent="0.25">
      <c r="A35" s="129"/>
      <c r="B35" s="14" t="s">
        <v>49</v>
      </c>
      <c r="C35" s="15">
        <v>4689.92</v>
      </c>
      <c r="D35" s="16">
        <f t="shared" ref="D35:D39" si="19">C35*100/$K35</f>
        <v>90.713839183476423</v>
      </c>
      <c r="E35" s="15">
        <v>317.23399999999998</v>
      </c>
      <c r="F35" s="16">
        <f t="shared" ref="F35:F39" si="20">E35*100/$K35</f>
        <v>6.1360351689433843</v>
      </c>
      <c r="G35" s="15">
        <v>102.48</v>
      </c>
      <c r="H35" s="16">
        <f t="shared" ref="H35:H39" si="21">G35*100/$K35</f>
        <v>1.9821988945488758</v>
      </c>
      <c r="I35" s="15">
        <v>60.381999999999998</v>
      </c>
      <c r="J35" s="16">
        <f t="shared" ref="J35:J39" si="22">I35*100/$K35</f>
        <v>1.1679267530313253</v>
      </c>
      <c r="K35" s="15">
        <v>5170.0159999999996</v>
      </c>
    </row>
    <row r="36" spans="1:11" x14ac:dyDescent="0.25">
      <c r="A36" s="129"/>
      <c r="B36" s="14" t="s">
        <v>50</v>
      </c>
      <c r="C36" s="15">
        <v>31284.67</v>
      </c>
      <c r="D36" s="16">
        <f t="shared" si="19"/>
        <v>73.022464967520122</v>
      </c>
      <c r="E36" s="15">
        <v>3841.2579999999998</v>
      </c>
      <c r="F36" s="16">
        <f t="shared" si="20"/>
        <v>8.9659928564439522</v>
      </c>
      <c r="G36" s="15">
        <v>6116.11</v>
      </c>
      <c r="H36" s="16">
        <f t="shared" si="21"/>
        <v>14.275791568602115</v>
      </c>
      <c r="I36" s="15">
        <v>1600.49</v>
      </c>
      <c r="J36" s="16">
        <f t="shared" si="22"/>
        <v>3.7357506074338098</v>
      </c>
      <c r="K36" s="15">
        <v>42842.527999999998</v>
      </c>
    </row>
    <row r="37" spans="1:11" x14ac:dyDescent="0.25">
      <c r="A37" s="129"/>
      <c r="B37" s="14" t="s">
        <v>51</v>
      </c>
      <c r="C37" s="15">
        <v>7811.46</v>
      </c>
      <c r="D37" s="16">
        <f t="shared" si="19"/>
        <v>83.460084901826121</v>
      </c>
      <c r="E37" s="15">
        <v>1046.4680000000001</v>
      </c>
      <c r="F37" s="16">
        <f t="shared" si="20"/>
        <v>11.180791827269701</v>
      </c>
      <c r="G37" s="15">
        <v>501.58800000000002</v>
      </c>
      <c r="H37" s="16">
        <f t="shared" si="21"/>
        <v>5.3591232709041794</v>
      </c>
      <c r="I37" s="15">
        <v>0</v>
      </c>
      <c r="J37" s="16">
        <f t="shared" si="22"/>
        <v>0</v>
      </c>
      <c r="K37" s="15">
        <v>9359.5159999999996</v>
      </c>
    </row>
    <row r="38" spans="1:11" x14ac:dyDescent="0.25">
      <c r="A38" s="129"/>
      <c r="B38" s="14" t="s">
        <v>52</v>
      </c>
      <c r="C38" s="15">
        <v>6298.06</v>
      </c>
      <c r="D38" s="16">
        <f t="shared" si="19"/>
        <v>85.193306342633988</v>
      </c>
      <c r="E38" s="15">
        <v>655.13</v>
      </c>
      <c r="F38" s="16">
        <f t="shared" si="20"/>
        <v>8.8618861656208114</v>
      </c>
      <c r="G38" s="15">
        <v>281.91000000000003</v>
      </c>
      <c r="H38" s="16">
        <f t="shared" si="21"/>
        <v>3.8133718940518113</v>
      </c>
      <c r="I38" s="15">
        <v>157.57</v>
      </c>
      <c r="J38" s="16">
        <f t="shared" si="22"/>
        <v>2.131435597693391</v>
      </c>
      <c r="K38" s="15">
        <v>7392.67</v>
      </c>
    </row>
    <row r="39" spans="1:11" x14ac:dyDescent="0.25">
      <c r="A39" s="129"/>
      <c r="B39" s="14" t="s">
        <v>53</v>
      </c>
      <c r="C39" s="15">
        <v>6550.64</v>
      </c>
      <c r="D39" s="16">
        <f t="shared" si="19"/>
        <v>76.653694540180695</v>
      </c>
      <c r="E39" s="15">
        <v>1285.7670000000001</v>
      </c>
      <c r="F39" s="16">
        <f t="shared" si="20"/>
        <v>15.045673532333408</v>
      </c>
      <c r="G39" s="15">
        <v>557.54200000000003</v>
      </c>
      <c r="H39" s="16">
        <f t="shared" si="21"/>
        <v>6.524195217768253</v>
      </c>
      <c r="I39" s="15">
        <v>151.81</v>
      </c>
      <c r="J39" s="16">
        <f t="shared" si="22"/>
        <v>1.7764367097176506</v>
      </c>
      <c r="K39" s="15">
        <v>8545.759</v>
      </c>
    </row>
    <row r="40" spans="1:11" x14ac:dyDescent="0.25">
      <c r="A40" s="130"/>
      <c r="B40" s="19" t="s">
        <v>25</v>
      </c>
      <c r="C40" s="20">
        <f>SUM(C34:C39)</f>
        <v>61065.501999999993</v>
      </c>
      <c r="D40" s="20">
        <f>C40*100/K40</f>
        <v>76.756363215490623</v>
      </c>
      <c r="E40" s="20">
        <f t="shared" ref="E40:K40" si="23">SUM(E34:E39)</f>
        <v>8770.1669999999995</v>
      </c>
      <c r="F40" s="20">
        <f>E40*100/K40</f>
        <v>11.023672968618349</v>
      </c>
      <c r="G40" s="20">
        <f t="shared" si="23"/>
        <v>7673</v>
      </c>
      <c r="H40" s="20">
        <f>G40*100/K40</f>
        <v>9.6445874620413274</v>
      </c>
      <c r="I40" s="20">
        <f t="shared" si="23"/>
        <v>2048.9070000000002</v>
      </c>
      <c r="J40" s="20">
        <f>I40*100/K40</f>
        <v>2.5753763538496952</v>
      </c>
      <c r="K40" s="20">
        <f t="shared" si="23"/>
        <v>79557.576000000001</v>
      </c>
    </row>
    <row r="41" spans="1:11" x14ac:dyDescent="0.25">
      <c r="A41" s="128" t="s">
        <v>54</v>
      </c>
      <c r="B41" s="14" t="s">
        <v>55</v>
      </c>
      <c r="C41" s="15">
        <v>4826.8310000000001</v>
      </c>
      <c r="D41" s="16">
        <f>C41*100/$K41</f>
        <v>78.084439298668158</v>
      </c>
      <c r="E41" s="15">
        <v>1095.027</v>
      </c>
      <c r="F41" s="16">
        <f>E41*100/$K41</f>
        <v>17.714431955853168</v>
      </c>
      <c r="G41" s="15">
        <v>71.47</v>
      </c>
      <c r="H41" s="16">
        <f>G41*100/$K41</f>
        <v>1.1561819497462855</v>
      </c>
      <c r="I41" s="15">
        <v>188.22499999999999</v>
      </c>
      <c r="J41" s="16">
        <f>I41*100/$K41</f>
        <v>3.0449467957323995</v>
      </c>
      <c r="K41" s="15">
        <v>6181.5529999999999</v>
      </c>
    </row>
    <row r="42" spans="1:11" x14ac:dyDescent="0.25">
      <c r="A42" s="129"/>
      <c r="B42" s="14" t="s">
        <v>56</v>
      </c>
      <c r="C42" s="15">
        <v>5560.6589999999997</v>
      </c>
      <c r="D42" s="16">
        <f t="shared" ref="D42:D47" si="24">C42*100/$K42</f>
        <v>73.411606002773453</v>
      </c>
      <c r="E42" s="15">
        <v>1680.106</v>
      </c>
      <c r="F42" s="16">
        <f t="shared" ref="F42:F47" si="25">E42*100/$K42</f>
        <v>22.180694718898557</v>
      </c>
      <c r="G42" s="15">
        <v>107.57</v>
      </c>
      <c r="H42" s="16">
        <f t="shared" ref="H42:H47" si="26">G42*100/$K42</f>
        <v>1.4201349979774596</v>
      </c>
      <c r="I42" s="15">
        <v>226.297</v>
      </c>
      <c r="J42" s="16">
        <f t="shared" ref="J42:J47" si="27">I42*100/$K42</f>
        <v>2.9875642803505178</v>
      </c>
      <c r="K42" s="15">
        <v>7574.6319999999996</v>
      </c>
    </row>
    <row r="43" spans="1:11" x14ac:dyDescent="0.25">
      <c r="A43" s="129"/>
      <c r="B43" s="14" t="s">
        <v>57</v>
      </c>
      <c r="C43" s="15">
        <v>7769.96</v>
      </c>
      <c r="D43" s="16">
        <f t="shared" si="24"/>
        <v>82.740384149501665</v>
      </c>
      <c r="E43" s="15">
        <v>1304.5219999999999</v>
      </c>
      <c r="F43" s="16">
        <f t="shared" si="25"/>
        <v>13.891532441798441</v>
      </c>
      <c r="G43" s="15">
        <v>60.9</v>
      </c>
      <c r="H43" s="16">
        <f t="shared" si="26"/>
        <v>0.64850905213214116</v>
      </c>
      <c r="I43" s="15">
        <v>255.38900000000001</v>
      </c>
      <c r="J43" s="16">
        <f t="shared" si="27"/>
        <v>2.7195743565677408</v>
      </c>
      <c r="K43" s="15">
        <v>9390.7710000000006</v>
      </c>
    </row>
    <row r="44" spans="1:11" x14ac:dyDescent="0.25">
      <c r="A44" s="129"/>
      <c r="B44" s="14" t="s">
        <v>58</v>
      </c>
      <c r="C44" s="15">
        <v>5806.2870000000003</v>
      </c>
      <c r="D44" s="16">
        <f t="shared" si="24"/>
        <v>81.320045086556902</v>
      </c>
      <c r="E44" s="15">
        <v>1124.433</v>
      </c>
      <c r="F44" s="16">
        <f t="shared" si="25"/>
        <v>15.748264296410499</v>
      </c>
      <c r="G44" s="15">
        <v>32.94</v>
      </c>
      <c r="H44" s="16">
        <f t="shared" si="26"/>
        <v>0.46134169481308518</v>
      </c>
      <c r="I44" s="15">
        <v>176.38399999999999</v>
      </c>
      <c r="J44" s="16">
        <f t="shared" si="27"/>
        <v>2.4703489222195265</v>
      </c>
      <c r="K44" s="15">
        <v>7140.0439999999999</v>
      </c>
    </row>
    <row r="45" spans="1:11" x14ac:dyDescent="0.25">
      <c r="A45" s="129"/>
      <c r="B45" s="14" t="s">
        <v>59</v>
      </c>
      <c r="C45" s="15">
        <v>12098.909</v>
      </c>
      <c r="D45" s="16">
        <f t="shared" si="24"/>
        <v>84.319177282839192</v>
      </c>
      <c r="E45" s="15">
        <v>1679.067</v>
      </c>
      <c r="F45" s="16">
        <f t="shared" si="25"/>
        <v>11.701678890449129</v>
      </c>
      <c r="G45" s="15">
        <v>242.91</v>
      </c>
      <c r="H45" s="16">
        <f t="shared" si="26"/>
        <v>1.6928775440640531</v>
      </c>
      <c r="I45" s="15">
        <v>328.05500000000001</v>
      </c>
      <c r="J45" s="16">
        <f t="shared" si="27"/>
        <v>2.2862662826476181</v>
      </c>
      <c r="K45" s="15">
        <v>14348.941000000001</v>
      </c>
    </row>
    <row r="46" spans="1:11" x14ac:dyDescent="0.25">
      <c r="A46" s="129"/>
      <c r="B46" s="14" t="s">
        <v>60</v>
      </c>
      <c r="C46" s="15">
        <v>37172.224000000002</v>
      </c>
      <c r="D46" s="16">
        <f t="shared" si="24"/>
        <v>89.186709302576944</v>
      </c>
      <c r="E46" s="15">
        <v>2846.1729999999998</v>
      </c>
      <c r="F46" s="16">
        <f t="shared" si="25"/>
        <v>6.8287763459039557</v>
      </c>
      <c r="G46" s="15">
        <v>393.52</v>
      </c>
      <c r="H46" s="16">
        <f t="shared" si="26"/>
        <v>0.9441661022151937</v>
      </c>
      <c r="I46" s="15">
        <v>1267.19</v>
      </c>
      <c r="J46" s="16">
        <f t="shared" si="27"/>
        <v>3.0403482493039014</v>
      </c>
      <c r="K46" s="15">
        <v>41679.107000000004</v>
      </c>
    </row>
    <row r="47" spans="1:11" x14ac:dyDescent="0.25">
      <c r="A47" s="129"/>
      <c r="B47" s="14" t="s">
        <v>61</v>
      </c>
      <c r="C47" s="15">
        <v>13712.953</v>
      </c>
      <c r="D47" s="16">
        <f t="shared" si="24"/>
        <v>72.943233660750082</v>
      </c>
      <c r="E47" s="15">
        <v>4191.107</v>
      </c>
      <c r="F47" s="16">
        <f t="shared" si="25"/>
        <v>22.293731860541293</v>
      </c>
      <c r="G47" s="15">
        <v>135.94999999999999</v>
      </c>
      <c r="H47" s="16">
        <f t="shared" si="26"/>
        <v>0.72315806932168236</v>
      </c>
      <c r="I47" s="15">
        <v>759.476</v>
      </c>
      <c r="J47" s="16">
        <f t="shared" si="27"/>
        <v>4.0398764093869373</v>
      </c>
      <c r="K47" s="15">
        <v>18799.486000000001</v>
      </c>
    </row>
    <row r="48" spans="1:11" x14ac:dyDescent="0.25">
      <c r="A48" s="130"/>
      <c r="B48" s="19" t="s">
        <v>25</v>
      </c>
      <c r="C48" s="20">
        <f>SUM(C41:C47)</f>
        <v>86947.822999999989</v>
      </c>
      <c r="D48" s="20">
        <f>C48*100/K48</f>
        <v>82.717222529854894</v>
      </c>
      <c r="E48" s="20">
        <f t="shared" ref="E48:K48" si="28">SUM(E41:E47)</f>
        <v>13920.434999999999</v>
      </c>
      <c r="F48" s="20">
        <f>E48*100/K48</f>
        <v>13.243111556771016</v>
      </c>
      <c r="G48" s="20">
        <f t="shared" si="28"/>
        <v>1045.26</v>
      </c>
      <c r="H48" s="20">
        <f>G48*100/K48</f>
        <v>0.99440102165129696</v>
      </c>
      <c r="I48" s="20">
        <f t="shared" si="28"/>
        <v>3201.0160000000001</v>
      </c>
      <c r="J48" s="20">
        <f>I48*100/K48</f>
        <v>3.0452648917227756</v>
      </c>
      <c r="K48" s="20">
        <f t="shared" si="28"/>
        <v>105114.53400000001</v>
      </c>
    </row>
    <row r="49" spans="1:11" x14ac:dyDescent="0.25">
      <c r="A49" s="128" t="s">
        <v>62</v>
      </c>
      <c r="B49" s="14" t="s">
        <v>63</v>
      </c>
      <c r="C49" s="15">
        <v>7384.11</v>
      </c>
      <c r="D49" s="16">
        <f>C49*100/$K49</f>
        <v>74.457676573941143</v>
      </c>
      <c r="E49" s="15">
        <v>119.4</v>
      </c>
      <c r="F49" s="16">
        <f>E49*100/$K49</f>
        <v>1.2039699547986924</v>
      </c>
      <c r="G49" s="15">
        <v>139.96</v>
      </c>
      <c r="H49" s="16">
        <f>G49*100/$K49</f>
        <v>1.4112867242347151</v>
      </c>
      <c r="I49" s="15">
        <v>2273.721</v>
      </c>
      <c r="J49" s="16">
        <f>I49*100/$K49</f>
        <v>22.927066747025442</v>
      </c>
      <c r="K49" s="15">
        <v>9917.1910000000007</v>
      </c>
    </row>
    <row r="50" spans="1:11" x14ac:dyDescent="0.25">
      <c r="A50" s="129"/>
      <c r="B50" s="14" t="s">
        <v>64</v>
      </c>
      <c r="C50" s="15">
        <v>2129.1689999999999</v>
      </c>
      <c r="D50" s="16">
        <f t="shared" ref="D50:D52" si="29">C50*100/$K50</f>
        <v>69.346065419839348</v>
      </c>
      <c r="E50" s="15">
        <v>44.198</v>
      </c>
      <c r="F50" s="16">
        <f t="shared" ref="F50:F52" si="30">E50*100/$K50</f>
        <v>1.4395087470398356</v>
      </c>
      <c r="G50" s="15">
        <v>200.68</v>
      </c>
      <c r="H50" s="16">
        <f t="shared" ref="H50:H52" si="31">G50*100/$K50</f>
        <v>6.5360562775680844</v>
      </c>
      <c r="I50" s="15">
        <v>696.30600000000004</v>
      </c>
      <c r="J50" s="16">
        <f t="shared" ref="J50:J52" si="32">I50*100/$K50</f>
        <v>22.678369555552734</v>
      </c>
      <c r="K50" s="15">
        <v>3070.3530000000001</v>
      </c>
    </row>
    <row r="51" spans="1:11" x14ac:dyDescent="0.25">
      <c r="A51" s="129"/>
      <c r="B51" s="14" t="s">
        <v>65</v>
      </c>
      <c r="C51" s="15">
        <v>6732.09</v>
      </c>
      <c r="D51" s="16">
        <f t="shared" si="29"/>
        <v>75.481761621199198</v>
      </c>
      <c r="E51" s="15">
        <v>110.56</v>
      </c>
      <c r="F51" s="16">
        <f t="shared" si="30"/>
        <v>1.239624479892542</v>
      </c>
      <c r="G51" s="15">
        <v>103.76</v>
      </c>
      <c r="H51" s="16">
        <f t="shared" si="31"/>
        <v>1.1633812955286735</v>
      </c>
      <c r="I51" s="15">
        <v>1972.42</v>
      </c>
      <c r="J51" s="16">
        <f t="shared" si="32"/>
        <v>22.115232603379592</v>
      </c>
      <c r="K51" s="15">
        <v>8918.83</v>
      </c>
    </row>
    <row r="52" spans="1:11" x14ac:dyDescent="0.25">
      <c r="A52" s="129"/>
      <c r="B52" s="14" t="s">
        <v>66</v>
      </c>
      <c r="C52" s="15">
        <v>15810.317999999999</v>
      </c>
      <c r="D52" s="16">
        <f t="shared" si="29"/>
        <v>97.744158420248752</v>
      </c>
      <c r="E52" s="15">
        <v>305.73899999999998</v>
      </c>
      <c r="F52" s="16">
        <f t="shared" si="30"/>
        <v>1.8901707891801061</v>
      </c>
      <c r="G52" s="15">
        <v>29.12</v>
      </c>
      <c r="H52" s="16">
        <f t="shared" si="31"/>
        <v>0.18002863023992585</v>
      </c>
      <c r="I52" s="15">
        <v>30.027999999999999</v>
      </c>
      <c r="J52" s="16">
        <f t="shared" si="32"/>
        <v>0.18564216033119826</v>
      </c>
      <c r="K52" s="15">
        <v>16175.205</v>
      </c>
    </row>
    <row r="53" spans="1:11" x14ac:dyDescent="0.25">
      <c r="A53" s="130"/>
      <c r="B53" s="19" t="s">
        <v>25</v>
      </c>
      <c r="C53" s="20">
        <f>SUM(C49:C52)</f>
        <v>32055.686999999998</v>
      </c>
      <c r="D53" s="20">
        <f>C53*100/K53</f>
        <v>84.176359914067618</v>
      </c>
      <c r="E53" s="20">
        <f t="shared" ref="E53:K53" si="33">SUM(E49:E52)</f>
        <v>579.89699999999993</v>
      </c>
      <c r="F53" s="20">
        <f>E53*100/K53</f>
        <v>1.5227756181013394</v>
      </c>
      <c r="G53" s="20">
        <f t="shared" si="33"/>
        <v>473.52</v>
      </c>
      <c r="H53" s="20">
        <f>G53*100/K53</f>
        <v>1.2434358354731034</v>
      </c>
      <c r="I53" s="20">
        <f t="shared" si="33"/>
        <v>4972.4750000000004</v>
      </c>
      <c r="J53" s="20">
        <f>I53*100/K53</f>
        <v>13.057428632357917</v>
      </c>
      <c r="K53" s="20">
        <f t="shared" si="33"/>
        <v>38081.579000000005</v>
      </c>
    </row>
    <row r="54" spans="1:11" x14ac:dyDescent="0.25">
      <c r="A54" s="128" t="s">
        <v>67</v>
      </c>
      <c r="B54" s="14" t="s">
        <v>68</v>
      </c>
      <c r="C54" s="15">
        <v>14279.76</v>
      </c>
      <c r="D54" s="16">
        <f>C54*100/$K54</f>
        <v>81.0526946727732</v>
      </c>
      <c r="E54" s="15">
        <v>1289.3800000000001</v>
      </c>
      <c r="F54" s="16">
        <f>E54*100/$K54</f>
        <v>7.3185910307442361</v>
      </c>
      <c r="G54" s="15">
        <v>110.074</v>
      </c>
      <c r="H54" s="16">
        <f>G54*100/$K54</f>
        <v>0.62478601274887224</v>
      </c>
      <c r="I54" s="15">
        <v>1938.6579999999999</v>
      </c>
      <c r="J54" s="16">
        <f>I54*100/$K54</f>
        <v>11.0039282837337</v>
      </c>
      <c r="K54" s="15">
        <v>17617.871999999999</v>
      </c>
    </row>
    <row r="55" spans="1:11" x14ac:dyDescent="0.25">
      <c r="A55" s="129"/>
      <c r="B55" s="24" t="s">
        <v>69</v>
      </c>
      <c r="C55" s="15">
        <v>9064.8690000000006</v>
      </c>
      <c r="D55" s="16">
        <f t="shared" ref="D55:D57" si="34">C55*100/$K55</f>
        <v>79.498437852853428</v>
      </c>
      <c r="E55" s="15">
        <v>574.55799999999999</v>
      </c>
      <c r="F55" s="16">
        <f t="shared" ref="F55:F57" si="35">E55*100/$K55</f>
        <v>5.0388442961348652</v>
      </c>
      <c r="G55" s="15">
        <v>0</v>
      </c>
      <c r="H55" s="16">
        <f t="shared" ref="H55:H57" si="36">G55*100/$K55</f>
        <v>0</v>
      </c>
      <c r="I55" s="15">
        <v>1763.1479999999999</v>
      </c>
      <c r="J55" s="16">
        <f t="shared" ref="J55:J57" si="37">I55*100/$K55</f>
        <v>15.462717851011723</v>
      </c>
      <c r="K55" s="15">
        <f>SUM(C55,E55,G55,I55)</f>
        <v>11402.574999999999</v>
      </c>
    </row>
    <row r="56" spans="1:11" x14ac:dyDescent="0.25">
      <c r="A56" s="129"/>
      <c r="B56" s="14" t="s">
        <v>70</v>
      </c>
      <c r="C56" s="15">
        <v>1666.087</v>
      </c>
      <c r="D56" s="16">
        <f t="shared" si="34"/>
        <v>76.697405406102149</v>
      </c>
      <c r="E56" s="15">
        <v>268.63099999999997</v>
      </c>
      <c r="F56" s="16">
        <f t="shared" si="35"/>
        <v>12.366281419665734</v>
      </c>
      <c r="G56" s="15">
        <v>0</v>
      </c>
      <c r="H56" s="16">
        <f t="shared" si="36"/>
        <v>0</v>
      </c>
      <c r="I56" s="15">
        <v>237.56800000000001</v>
      </c>
      <c r="J56" s="16">
        <f t="shared" si="37"/>
        <v>10.936313174232124</v>
      </c>
      <c r="K56" s="15">
        <v>2172.2860000000001</v>
      </c>
    </row>
    <row r="57" spans="1:11" x14ac:dyDescent="0.25">
      <c r="A57" s="129"/>
      <c r="B57" s="14" t="s">
        <v>71</v>
      </c>
      <c r="C57" s="15">
        <v>9699.7999999999993</v>
      </c>
      <c r="D57" s="16">
        <f t="shared" si="34"/>
        <v>54.183808002588357</v>
      </c>
      <c r="E57" s="15">
        <v>1284.453</v>
      </c>
      <c r="F57" s="16">
        <f t="shared" si="35"/>
        <v>7.1750504897367611</v>
      </c>
      <c r="G57" s="15">
        <v>155.09</v>
      </c>
      <c r="H57" s="16">
        <f t="shared" si="36"/>
        <v>0.86634433525654442</v>
      </c>
      <c r="I57" s="15">
        <v>6762.3149999999996</v>
      </c>
      <c r="J57" s="16">
        <f t="shared" si="37"/>
        <v>37.774797172418332</v>
      </c>
      <c r="K57" s="15">
        <v>17901.657999999999</v>
      </c>
    </row>
    <row r="58" spans="1:11" x14ac:dyDescent="0.25">
      <c r="A58" s="130"/>
      <c r="B58" s="19" t="s">
        <v>25</v>
      </c>
      <c r="C58" s="20">
        <f>SUM(C54:C57)</f>
        <v>34710.516000000003</v>
      </c>
      <c r="D58" s="21">
        <f>C58*100/K58</f>
        <v>70.701591959863606</v>
      </c>
      <c r="E58" s="20">
        <f>SUM(E54:E57)</f>
        <v>3417.0219999999999</v>
      </c>
      <c r="F58" s="21">
        <f>E58*100/K58</f>
        <v>6.9601067054686547</v>
      </c>
      <c r="G58" s="20">
        <f>SUM(G54:G57)</f>
        <v>265.16399999999999</v>
      </c>
      <c r="H58" s="21">
        <f>G58*100/K58</f>
        <v>0.5401105800456919</v>
      </c>
      <c r="I58" s="20">
        <f>SUM(I54:I57)</f>
        <v>10701.688999999998</v>
      </c>
      <c r="J58" s="21">
        <f>I58*100/K58</f>
        <v>21.798190754622048</v>
      </c>
      <c r="K58" s="20">
        <f>SUM(K54:K57)</f>
        <v>49094.391000000003</v>
      </c>
    </row>
    <row r="59" spans="1:11" x14ac:dyDescent="0.25">
      <c r="A59" s="128" t="s">
        <v>72</v>
      </c>
      <c r="B59" s="14" t="s">
        <v>73</v>
      </c>
      <c r="C59" s="15">
        <v>4792.07</v>
      </c>
      <c r="D59" s="16">
        <f>C59*100/$K59</f>
        <v>55.570166863455469</v>
      </c>
      <c r="E59" s="15">
        <v>922.96600000000001</v>
      </c>
      <c r="F59" s="16">
        <f>E59*100/$K59</f>
        <v>10.702968577106772</v>
      </c>
      <c r="G59" s="15">
        <v>1591.47</v>
      </c>
      <c r="H59" s="16">
        <f>G59*100/$K59</f>
        <v>18.455125542444804</v>
      </c>
      <c r="I59" s="15">
        <v>1316.952</v>
      </c>
      <c r="J59" s="16">
        <f>I59*100/$K59</f>
        <v>15.271739016992951</v>
      </c>
      <c r="K59" s="15">
        <v>8623.4580000000005</v>
      </c>
    </row>
    <row r="60" spans="1:11" x14ac:dyDescent="0.25">
      <c r="A60" s="129"/>
      <c r="B60" s="14" t="s">
        <v>74</v>
      </c>
      <c r="C60" s="15">
        <v>3139.4839999999999</v>
      </c>
      <c r="D60" s="16">
        <f t="shared" ref="D60:D64" si="38">C60*100/$K60</f>
        <v>78.13904914036651</v>
      </c>
      <c r="E60" s="15">
        <v>630.28399999999999</v>
      </c>
      <c r="F60" s="16">
        <f t="shared" ref="F60:F64" si="39">E60*100/$K60</f>
        <v>15.687225177254216</v>
      </c>
      <c r="G60" s="15">
        <v>3.4260000000000002</v>
      </c>
      <c r="H60" s="16">
        <f t="shared" ref="H60:H64" si="40">G60*100/$K60</f>
        <v>8.5270185277228905E-2</v>
      </c>
      <c r="I60" s="15">
        <v>244.62299999999999</v>
      </c>
      <c r="J60" s="16">
        <f t="shared" ref="J60:J64" si="41">I60*100/$K60</f>
        <v>6.088455497102033</v>
      </c>
      <c r="K60" s="15">
        <v>4017.817</v>
      </c>
    </row>
    <row r="61" spans="1:11" x14ac:dyDescent="0.25">
      <c r="A61" s="129"/>
      <c r="B61" s="14" t="s">
        <v>75</v>
      </c>
      <c r="C61" s="15">
        <v>4906.1270000000004</v>
      </c>
      <c r="D61" s="16">
        <f t="shared" si="38"/>
        <v>78.890299815579013</v>
      </c>
      <c r="E61" s="15">
        <v>1228.9480000000001</v>
      </c>
      <c r="F61" s="16">
        <f t="shared" si="39"/>
        <v>19.761428144390919</v>
      </c>
      <c r="G61" s="15">
        <v>35.92</v>
      </c>
      <c r="H61" s="16">
        <f t="shared" si="40"/>
        <v>0.57759197211478586</v>
      </c>
      <c r="I61" s="15">
        <v>47.927999999999997</v>
      </c>
      <c r="J61" s="16">
        <f t="shared" si="41"/>
        <v>0.77068006791529653</v>
      </c>
      <c r="K61" s="15">
        <v>6218.9229999999998</v>
      </c>
    </row>
    <row r="62" spans="1:11" x14ac:dyDescent="0.25">
      <c r="A62" s="129"/>
      <c r="B62" s="14" t="s">
        <v>76</v>
      </c>
      <c r="C62" s="15">
        <v>11269.495999999999</v>
      </c>
      <c r="D62" s="16">
        <f t="shared" si="38"/>
        <v>63.482768614675869</v>
      </c>
      <c r="E62" s="15">
        <v>296.65800000000002</v>
      </c>
      <c r="F62" s="16">
        <f t="shared" si="39"/>
        <v>1.671119202819054</v>
      </c>
      <c r="G62" s="15">
        <v>1693.98</v>
      </c>
      <c r="H62" s="16">
        <f t="shared" si="40"/>
        <v>9.5424445226200572</v>
      </c>
      <c r="I62" s="15">
        <v>4491.9210000000003</v>
      </c>
      <c r="J62" s="16">
        <f t="shared" si="41"/>
        <v>25.303667659885011</v>
      </c>
      <c r="K62" s="15">
        <v>17752.055</v>
      </c>
    </row>
    <row r="63" spans="1:11" x14ac:dyDescent="0.25">
      <c r="A63" s="129"/>
      <c r="B63" s="14" t="s">
        <v>77</v>
      </c>
      <c r="C63" s="15">
        <v>5103.32</v>
      </c>
      <c r="D63" s="16">
        <f t="shared" si="38"/>
        <v>90.160092588944693</v>
      </c>
      <c r="E63" s="15">
        <v>244.64099999999999</v>
      </c>
      <c r="F63" s="16">
        <f t="shared" si="39"/>
        <v>4.3220599944843778</v>
      </c>
      <c r="G63" s="15">
        <v>15.3</v>
      </c>
      <c r="H63" s="16">
        <f t="shared" si="40"/>
        <v>0.2703043149578811</v>
      </c>
      <c r="I63" s="15">
        <v>297.02600000000001</v>
      </c>
      <c r="J63" s="16">
        <f t="shared" si="41"/>
        <v>5.2475431016130454</v>
      </c>
      <c r="K63" s="15">
        <v>5660.2870000000003</v>
      </c>
    </row>
    <row r="64" spans="1:11" x14ac:dyDescent="0.25">
      <c r="A64" s="129"/>
      <c r="B64" s="14" t="s">
        <v>78</v>
      </c>
      <c r="C64" s="15">
        <v>2654.4409999999998</v>
      </c>
      <c r="D64" s="16">
        <f t="shared" si="38"/>
        <v>86.225562248963357</v>
      </c>
      <c r="E64" s="15">
        <v>385.87</v>
      </c>
      <c r="F64" s="16">
        <f t="shared" si="39"/>
        <v>12.53441221899733</v>
      </c>
      <c r="G64" s="15">
        <v>0</v>
      </c>
      <c r="H64" s="16">
        <f t="shared" si="40"/>
        <v>0</v>
      </c>
      <c r="I64" s="15">
        <v>38.173999999999999</v>
      </c>
      <c r="J64" s="16">
        <f t="shared" si="41"/>
        <v>1.2400255320392986</v>
      </c>
      <c r="K64" s="15">
        <v>3078.4850000000001</v>
      </c>
    </row>
    <row r="65" spans="1:12" x14ac:dyDescent="0.25">
      <c r="A65" s="130"/>
      <c r="B65" s="19" t="s">
        <v>25</v>
      </c>
      <c r="C65" s="20">
        <f>SUM(C59:C64)</f>
        <v>31864.937999999998</v>
      </c>
      <c r="D65" s="20">
        <f>C65*100/K65</f>
        <v>70.262883804721071</v>
      </c>
      <c r="E65" s="20">
        <f t="shared" ref="E65:K65" si="42">SUM(E59:E64)</f>
        <v>3709.3670000000002</v>
      </c>
      <c r="F65" s="20">
        <f>E65*100/K65</f>
        <v>8.1792351992044292</v>
      </c>
      <c r="G65" s="20">
        <f t="shared" si="42"/>
        <v>3340.0960000000005</v>
      </c>
      <c r="H65" s="20">
        <f>G65*100/K65</f>
        <v>7.3649845841411539</v>
      </c>
      <c r="I65" s="20">
        <f t="shared" si="42"/>
        <v>6436.6240000000007</v>
      </c>
      <c r="J65" s="20">
        <f>I65*100/K65</f>
        <v>14.19289641193336</v>
      </c>
      <c r="K65" s="20">
        <f t="shared" si="42"/>
        <v>45351.024999999994</v>
      </c>
    </row>
    <row r="66" spans="1:12" x14ac:dyDescent="0.25">
      <c r="A66" s="128" t="s">
        <v>79</v>
      </c>
      <c r="B66" s="14" t="s">
        <v>80</v>
      </c>
      <c r="C66" s="15">
        <v>5141.32</v>
      </c>
      <c r="D66" s="16">
        <f>C66*100/$K66</f>
        <v>69.448251035546619</v>
      </c>
      <c r="E66" s="15">
        <v>1135.2360000000001</v>
      </c>
      <c r="F66" s="16">
        <f>E66*100/$K66</f>
        <v>15.33461342857278</v>
      </c>
      <c r="G66" s="15">
        <v>21.817</v>
      </c>
      <c r="H66" s="16">
        <f>G66*100/$K66</f>
        <v>0.29470106759402653</v>
      </c>
      <c r="I66" s="15">
        <v>1104.722</v>
      </c>
      <c r="J66" s="16">
        <f>I66*100/$K66</f>
        <v>14.922434468286573</v>
      </c>
      <c r="K66" s="15">
        <v>7403.0950000000003</v>
      </c>
    </row>
    <row r="67" spans="1:12" x14ac:dyDescent="0.25">
      <c r="A67" s="129"/>
      <c r="B67" s="14" t="s">
        <v>81</v>
      </c>
      <c r="C67" s="15">
        <v>5944.4679999999998</v>
      </c>
      <c r="D67" s="16">
        <f t="shared" ref="D67:D73" si="43">C67*100/$K67</f>
        <v>92.470702286447434</v>
      </c>
      <c r="E67" s="15">
        <v>430.49</v>
      </c>
      <c r="F67" s="16">
        <f t="shared" ref="F67:F73" si="44">E67*100/$K67</f>
        <v>6.6965980180720566</v>
      </c>
      <c r="G67" s="15">
        <v>0</v>
      </c>
      <c r="H67" s="16">
        <f t="shared" ref="H67:H73" si="45">G67*100/$K67</f>
        <v>0</v>
      </c>
      <c r="I67" s="15">
        <v>53.53</v>
      </c>
      <c r="J67" s="16">
        <f t="shared" ref="J67:J73" si="46">I67*100/$K67</f>
        <v>0.83269969548049239</v>
      </c>
      <c r="K67" s="15">
        <v>6428.4880000000003</v>
      </c>
    </row>
    <row r="68" spans="1:12" x14ac:dyDescent="0.25">
      <c r="A68" s="129"/>
      <c r="B68" s="14" t="s">
        <v>82</v>
      </c>
      <c r="C68" s="15">
        <v>3602.88</v>
      </c>
      <c r="D68" s="16">
        <f t="shared" si="43"/>
        <v>94.222501176839785</v>
      </c>
      <c r="E68" s="15">
        <v>120.92</v>
      </c>
      <c r="F68" s="16">
        <f t="shared" si="44"/>
        <v>3.1622992834353258</v>
      </c>
      <c r="G68" s="15">
        <v>0</v>
      </c>
      <c r="H68" s="16">
        <f t="shared" si="45"/>
        <v>0</v>
      </c>
      <c r="I68" s="15">
        <v>100</v>
      </c>
      <c r="J68" s="16">
        <f t="shared" si="46"/>
        <v>2.6151995397248808</v>
      </c>
      <c r="K68" s="15">
        <v>3823.8</v>
      </c>
    </row>
    <row r="69" spans="1:12" x14ac:dyDescent="0.25">
      <c r="A69" s="129"/>
      <c r="B69" s="14" t="s">
        <v>83</v>
      </c>
      <c r="C69" s="15">
        <v>7238.2550000000001</v>
      </c>
      <c r="D69" s="16">
        <f t="shared" si="43"/>
        <v>76.6789075282623</v>
      </c>
      <c r="E69" s="15">
        <v>0</v>
      </c>
      <c r="F69" s="16">
        <f t="shared" si="44"/>
        <v>0</v>
      </c>
      <c r="G69" s="15">
        <v>1658.21</v>
      </c>
      <c r="H69" s="16">
        <f t="shared" si="45"/>
        <v>17.566351455211212</v>
      </c>
      <c r="I69" s="15">
        <v>543.23</v>
      </c>
      <c r="J69" s="16">
        <f t="shared" si="46"/>
        <v>5.7547410165264878</v>
      </c>
      <c r="K69" s="15">
        <v>9439.6949999999997</v>
      </c>
    </row>
    <row r="70" spans="1:12" x14ac:dyDescent="0.25">
      <c r="A70" s="129"/>
      <c r="B70" s="14" t="s">
        <v>84</v>
      </c>
      <c r="C70" s="15">
        <v>10000.200000000001</v>
      </c>
      <c r="D70" s="16">
        <f t="shared" si="43"/>
        <v>91.276837934187256</v>
      </c>
      <c r="E70" s="15">
        <v>372.95</v>
      </c>
      <c r="F70" s="16">
        <f t="shared" si="44"/>
        <v>3.4041015887237389</v>
      </c>
      <c r="G70" s="15">
        <v>491.572</v>
      </c>
      <c r="H70" s="16">
        <f t="shared" si="45"/>
        <v>4.4868240412176048</v>
      </c>
      <c r="I70" s="15">
        <v>91.179000000000002</v>
      </c>
      <c r="J70" s="16">
        <f t="shared" si="46"/>
        <v>0.8322364358714085</v>
      </c>
      <c r="K70" s="15">
        <v>10955.901</v>
      </c>
    </row>
    <row r="71" spans="1:12" x14ac:dyDescent="0.25">
      <c r="A71" s="129"/>
      <c r="B71" s="14" t="s">
        <v>85</v>
      </c>
      <c r="C71" s="15">
        <v>10642.97</v>
      </c>
      <c r="D71" s="16">
        <f t="shared" si="43"/>
        <v>72.217860654352805</v>
      </c>
      <c r="E71" s="15">
        <v>235.79300000000001</v>
      </c>
      <c r="F71" s="16">
        <f t="shared" si="44"/>
        <v>1.5999731294245694</v>
      </c>
      <c r="G71" s="15">
        <v>496.94</v>
      </c>
      <c r="H71" s="16">
        <f t="shared" si="45"/>
        <v>3.3719857965938154</v>
      </c>
      <c r="I71" s="15">
        <v>3361.607</v>
      </c>
      <c r="J71" s="16">
        <f t="shared" si="46"/>
        <v>22.810180419628821</v>
      </c>
      <c r="K71" s="15">
        <v>14737.31</v>
      </c>
    </row>
    <row r="72" spans="1:12" x14ac:dyDescent="0.25">
      <c r="A72" s="129"/>
      <c r="B72" s="14" t="s">
        <v>86</v>
      </c>
      <c r="C72" s="15">
        <v>190727.94</v>
      </c>
      <c r="D72" s="16">
        <f t="shared" si="43"/>
        <v>85.660494774756685</v>
      </c>
      <c r="E72" s="15">
        <v>11732.38</v>
      </c>
      <c r="F72" s="16">
        <f t="shared" si="44"/>
        <v>5.2692934012995671</v>
      </c>
      <c r="G72" s="18">
        <v>0</v>
      </c>
      <c r="H72" s="16">
        <f t="shared" si="45"/>
        <v>0</v>
      </c>
      <c r="I72" s="15">
        <v>20195.34</v>
      </c>
      <c r="J72" s="16">
        <f t="shared" si="46"/>
        <v>9.0702118239437528</v>
      </c>
      <c r="K72" s="15">
        <f>SUM(C72+E72+I72)</f>
        <v>222655.66</v>
      </c>
    </row>
    <row r="73" spans="1:12" x14ac:dyDescent="0.25">
      <c r="A73" s="129"/>
      <c r="B73" s="14" t="s">
        <v>87</v>
      </c>
      <c r="C73" s="15">
        <v>36915</v>
      </c>
      <c r="D73" s="16">
        <f t="shared" si="43"/>
        <v>93.959413809323095</v>
      </c>
      <c r="E73" s="15">
        <v>954.45</v>
      </c>
      <c r="F73" s="16">
        <f t="shared" si="44"/>
        <v>2.4293529056022871</v>
      </c>
      <c r="G73" s="15">
        <v>935.84</v>
      </c>
      <c r="H73" s="16">
        <f t="shared" si="45"/>
        <v>2.3819850418344015</v>
      </c>
      <c r="I73" s="15">
        <v>482.95</v>
      </c>
      <c r="J73" s="16">
        <f t="shared" si="46"/>
        <v>1.2292482432402165</v>
      </c>
      <c r="K73" s="15">
        <v>39288.239999999998</v>
      </c>
    </row>
    <row r="74" spans="1:12" x14ac:dyDescent="0.25">
      <c r="A74" s="130"/>
      <c r="B74" s="19" t="s">
        <v>25</v>
      </c>
      <c r="C74" s="20">
        <f>SUM(C66:C73)</f>
        <v>270213.033</v>
      </c>
      <c r="D74" s="21">
        <f>C74*100/K74</f>
        <v>85.854908536222197</v>
      </c>
      <c r="E74" s="20">
        <f t="shared" ref="E74:K74" si="47">SUM(E66:E73)</f>
        <v>14982.219000000001</v>
      </c>
      <c r="F74" s="21">
        <f>E74*100/K74</f>
        <v>4.7603071829427659</v>
      </c>
      <c r="G74" s="20">
        <f t="shared" si="47"/>
        <v>3604.3790000000004</v>
      </c>
      <c r="H74" s="21">
        <f>G74*100/K74</f>
        <v>1.1452209611772504</v>
      </c>
      <c r="I74" s="20">
        <f t="shared" si="47"/>
        <v>25932.558000000001</v>
      </c>
      <c r="J74" s="21">
        <f>I74*100/K74</f>
        <v>8.2395633196577815</v>
      </c>
      <c r="K74" s="20">
        <f t="shared" si="47"/>
        <v>314732.18900000001</v>
      </c>
    </row>
    <row r="75" spans="1:12" ht="19.5" customHeight="1" x14ac:dyDescent="0.25">
      <c r="A75" s="22"/>
      <c r="B75" s="19" t="s">
        <v>88</v>
      </c>
      <c r="C75" s="20">
        <f>SUM(C12+C19+C27,C33,C40,C48,C53,C58,C65,C74)</f>
        <v>926218.5959999999</v>
      </c>
      <c r="D75" s="20">
        <f>C75*100/K75</f>
        <v>81.092643915879734</v>
      </c>
      <c r="E75" s="20">
        <f t="shared" ref="E75:K75" si="48">SUM(E12+E19+E27,E33,E40,E48,E53,E58,E65,E74)</f>
        <v>98591.320999999982</v>
      </c>
      <c r="F75" s="20">
        <f>E75*100/K75</f>
        <v>8.6319049537299453</v>
      </c>
      <c r="G75" s="20">
        <f t="shared" si="48"/>
        <v>39583.775000000001</v>
      </c>
      <c r="H75" s="20">
        <f>G75*100/K75</f>
        <v>3.4656537719971481</v>
      </c>
      <c r="I75" s="20">
        <f t="shared" si="48"/>
        <v>77779.692999999999</v>
      </c>
      <c r="J75" s="20">
        <f>I75*100/K75</f>
        <v>6.8097973583931841</v>
      </c>
      <c r="K75" s="20">
        <f t="shared" si="48"/>
        <v>1142173.3849999998</v>
      </c>
    </row>
    <row r="76" spans="1:12" x14ac:dyDescent="0.25">
      <c r="A76" s="131" t="s">
        <v>1</v>
      </c>
      <c r="B76" s="131"/>
      <c r="C76" s="131"/>
      <c r="D76" s="131"/>
      <c r="E76" s="131"/>
      <c r="F76" s="131"/>
      <c r="G76" s="131"/>
      <c r="H76" s="131"/>
      <c r="I76" s="131"/>
      <c r="J76" s="131"/>
      <c r="K76" s="131"/>
      <c r="L76" s="131"/>
    </row>
    <row r="77" spans="1:12" x14ac:dyDescent="0.25">
      <c r="A77" s="131" t="s">
        <v>1</v>
      </c>
      <c r="B77" s="131"/>
      <c r="C77" s="131"/>
      <c r="D77" s="131"/>
      <c r="E77" s="131"/>
      <c r="F77" s="131"/>
      <c r="G77" s="131"/>
      <c r="H77" s="131"/>
      <c r="I77" s="131"/>
      <c r="J77" s="131"/>
      <c r="K77" s="131"/>
      <c r="L77" s="131"/>
    </row>
  </sheetData>
  <mergeCells count="16">
    <mergeCell ref="A13:A19"/>
    <mergeCell ref="A1:L1"/>
    <mergeCell ref="A2:B2"/>
    <mergeCell ref="C2:D2"/>
    <mergeCell ref="A3:L3"/>
    <mergeCell ref="A5:A12"/>
    <mergeCell ref="A59:A65"/>
    <mergeCell ref="A66:A74"/>
    <mergeCell ref="A76:L76"/>
    <mergeCell ref="A77:L77"/>
    <mergeCell ref="A20:A27"/>
    <mergeCell ref="A28:A33"/>
    <mergeCell ref="A34:A40"/>
    <mergeCell ref="A41:A48"/>
    <mergeCell ref="A49:A53"/>
    <mergeCell ref="A54:A58"/>
  </mergeCells>
  <pageMargins left="0.7" right="0.7" top="0.75" bottom="0.75" header="0.3" footer="0.3"/>
  <pageSetup paperSize="9" orientation="portrait" r:id="rId1"/>
  <ignoredErrors>
    <ignoredError sqref="D12 F12 J12 D33 F33 D40 F40 H40 H33 J33 J40 J48 J53 H53 H48 F48 F53 D53 D48 J58 H58 F58 D58 D65 F65 H65 J65 J74:J75 H74:H75 F74:F75 D74:D75 D19 H19 J19 F19 D27 F27 H27 J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zoomScaleNormal="100" workbookViewId="0">
      <pane xSplit="1" ySplit="3" topLeftCell="B4" activePane="bottomRight" state="frozen"/>
      <selection pane="topRight" activeCell="B1" sqref="B1"/>
      <selection pane="bottomLeft" activeCell="A4" sqref="A4"/>
      <selection pane="bottomRight" sqref="A1:I1"/>
    </sheetView>
  </sheetViews>
  <sheetFormatPr defaultRowHeight="15" x14ac:dyDescent="0.25"/>
  <cols>
    <col min="1" max="1" width="13.140625" style="13" customWidth="1"/>
    <col min="2" max="2" width="17.5703125" style="13" customWidth="1"/>
    <col min="3" max="3" width="22.85546875" style="13" customWidth="1"/>
    <col min="4" max="4" width="23.5703125" style="13" customWidth="1"/>
    <col min="5" max="5" width="24.42578125" style="13" customWidth="1"/>
    <col min="6" max="7" width="23.5703125" style="13" customWidth="1"/>
    <col min="8" max="9" width="22.85546875" style="13" customWidth="1"/>
    <col min="10" max="10" width="21.42578125" style="13" customWidth="1"/>
    <col min="11" max="11" width="24.140625" style="13" customWidth="1"/>
    <col min="12" max="12" width="20.85546875" style="13" customWidth="1"/>
    <col min="13" max="16384" width="9.140625" style="13"/>
  </cols>
  <sheetData>
    <row r="1" spans="1:10" ht="19.5" x14ac:dyDescent="0.25">
      <c r="A1" s="135" t="s">
        <v>168</v>
      </c>
      <c r="B1" s="135"/>
      <c r="C1" s="135"/>
      <c r="D1" s="135"/>
      <c r="E1" s="135"/>
      <c r="F1" s="135"/>
      <c r="G1" s="135"/>
      <c r="H1" s="135"/>
      <c r="I1" s="135"/>
    </row>
    <row r="2" spans="1:10" x14ac:dyDescent="0.25">
      <c r="A2" s="131" t="s">
        <v>1</v>
      </c>
      <c r="B2" s="131"/>
      <c r="C2" s="131"/>
      <c r="D2" s="131"/>
      <c r="E2" s="131"/>
      <c r="F2" s="131"/>
      <c r="G2" s="131"/>
      <c r="H2" s="131"/>
      <c r="I2" s="131"/>
    </row>
    <row r="3" spans="1:10" ht="45" customHeight="1" x14ac:dyDescent="0.25">
      <c r="A3" s="25" t="s">
        <v>4</v>
      </c>
      <c r="B3" s="25" t="s">
        <v>5</v>
      </c>
      <c r="C3" s="25" t="s">
        <v>169</v>
      </c>
      <c r="D3" s="25" t="s">
        <v>170</v>
      </c>
      <c r="E3" s="25" t="s">
        <v>171</v>
      </c>
      <c r="F3" s="25" t="s">
        <v>172</v>
      </c>
      <c r="G3" s="25" t="s">
        <v>173</v>
      </c>
      <c r="H3" s="25" t="s">
        <v>174</v>
      </c>
      <c r="I3" s="25" t="s">
        <v>175</v>
      </c>
    </row>
    <row r="4" spans="1:10" ht="15" customHeight="1" x14ac:dyDescent="0.25">
      <c r="A4" s="128" t="s">
        <v>17</v>
      </c>
      <c r="B4" s="14" t="s">
        <v>176</v>
      </c>
      <c r="C4" s="15">
        <v>22950.13</v>
      </c>
      <c r="D4" s="15">
        <v>16498.117999999999</v>
      </c>
      <c r="E4" s="16">
        <f>D4*100/C4</f>
        <v>71.886817198856818</v>
      </c>
      <c r="F4" s="15">
        <v>2151.17</v>
      </c>
      <c r="G4" s="17">
        <f>F4*100/C4</f>
        <v>9.3732366657618051</v>
      </c>
      <c r="H4" s="15">
        <v>4300.8429999999998</v>
      </c>
      <c r="I4" s="16">
        <f>H4*100/C4</f>
        <v>18.739950492655161</v>
      </c>
      <c r="J4" s="30"/>
    </row>
    <row r="5" spans="1:10" x14ac:dyDescent="0.25">
      <c r="A5" s="129"/>
      <c r="B5" s="14" t="s">
        <v>177</v>
      </c>
      <c r="C5" s="15">
        <v>8702.93</v>
      </c>
      <c r="D5" s="15">
        <v>4914.71</v>
      </c>
      <c r="E5" s="16">
        <f t="shared" ref="E5:E10" si="0">D5*100/C5</f>
        <v>56.47190084258979</v>
      </c>
      <c r="F5" s="15">
        <v>862.07</v>
      </c>
      <c r="G5" s="17">
        <f t="shared" ref="G5:G10" si="1">F5*100/C5</f>
        <v>9.9055145795726265</v>
      </c>
      <c r="H5" s="15">
        <v>2927.1579999999999</v>
      </c>
      <c r="I5" s="16">
        <f t="shared" ref="I5:I10" si="2">H5*100/C5</f>
        <v>33.634166884026413</v>
      </c>
      <c r="J5" s="30"/>
    </row>
    <row r="6" spans="1:10" x14ac:dyDescent="0.25">
      <c r="A6" s="129"/>
      <c r="B6" s="14" t="s">
        <v>178</v>
      </c>
      <c r="C6" s="18">
        <v>3563.9157660000001</v>
      </c>
      <c r="D6" s="18">
        <v>2610.600766</v>
      </c>
      <c r="E6" s="16">
        <f t="shared" si="0"/>
        <v>73.250911003714222</v>
      </c>
      <c r="F6" s="18">
        <v>218.59</v>
      </c>
      <c r="G6" s="17">
        <f t="shared" si="1"/>
        <v>6.1334221780818599</v>
      </c>
      <c r="H6" s="18">
        <v>734.72500000000002</v>
      </c>
      <c r="I6" s="16">
        <f t="shared" si="2"/>
        <v>20.615666818203916</v>
      </c>
      <c r="J6" s="30"/>
    </row>
    <row r="7" spans="1:10" x14ac:dyDescent="0.25">
      <c r="A7" s="129"/>
      <c r="B7" s="14" t="s">
        <v>179</v>
      </c>
      <c r="C7" s="15">
        <v>12922.33</v>
      </c>
      <c r="D7" s="15">
        <v>8465.0400000000009</v>
      </c>
      <c r="E7" s="16">
        <f t="shared" si="0"/>
        <v>65.507071867070422</v>
      </c>
      <c r="F7" s="15">
        <v>960.52</v>
      </c>
      <c r="G7" s="17">
        <f t="shared" si="1"/>
        <v>7.4330248492338455</v>
      </c>
      <c r="H7" s="15">
        <v>3496.77</v>
      </c>
      <c r="I7" s="16">
        <f t="shared" si="2"/>
        <v>27.059903283695743</v>
      </c>
      <c r="J7" s="30"/>
    </row>
    <row r="8" spans="1:10" x14ac:dyDescent="0.25">
      <c r="A8" s="129"/>
      <c r="B8" s="14" t="s">
        <v>180</v>
      </c>
      <c r="C8" s="15">
        <v>5987.26</v>
      </c>
      <c r="D8" s="15">
        <v>3420.42</v>
      </c>
      <c r="E8" s="16">
        <f t="shared" si="0"/>
        <v>57.128302428823865</v>
      </c>
      <c r="F8" s="15">
        <v>551.37</v>
      </c>
      <c r="G8" s="17">
        <f t="shared" si="1"/>
        <v>9.2090538910954258</v>
      </c>
      <c r="H8" s="15">
        <v>2015.47</v>
      </c>
      <c r="I8" s="16">
        <f t="shared" si="2"/>
        <v>33.662643680080706</v>
      </c>
      <c r="J8" s="30"/>
    </row>
    <row r="9" spans="1:10" x14ac:dyDescent="0.25">
      <c r="A9" s="129"/>
      <c r="B9" s="14" t="s">
        <v>181</v>
      </c>
      <c r="C9" s="18">
        <v>10273.280000000001</v>
      </c>
      <c r="D9" s="18">
        <v>6039.5680000000002</v>
      </c>
      <c r="E9" s="16">
        <f t="shared" si="0"/>
        <v>58.789091701968601</v>
      </c>
      <c r="F9" s="18">
        <v>881.27</v>
      </c>
      <c r="G9" s="17">
        <f t="shared" si="1"/>
        <v>8.5782729566409159</v>
      </c>
      <c r="H9" s="18">
        <v>3352.442</v>
      </c>
      <c r="I9" s="16">
        <f t="shared" si="2"/>
        <v>32.632635341390483</v>
      </c>
      <c r="J9" s="30"/>
    </row>
    <row r="10" spans="1:10" x14ac:dyDescent="0.25">
      <c r="A10" s="129"/>
      <c r="B10" s="14" t="s">
        <v>182</v>
      </c>
      <c r="C10" s="15">
        <v>7893.15</v>
      </c>
      <c r="D10" s="15">
        <v>4536.2190000000001</v>
      </c>
      <c r="E10" s="16">
        <f t="shared" si="0"/>
        <v>57.470325535432629</v>
      </c>
      <c r="F10" s="15">
        <v>687.43</v>
      </c>
      <c r="G10" s="17">
        <f t="shared" si="1"/>
        <v>8.7091972153069435</v>
      </c>
      <c r="H10" s="15">
        <v>2669.51</v>
      </c>
      <c r="I10" s="16">
        <f t="shared" si="2"/>
        <v>33.820591272179044</v>
      </c>
      <c r="J10" s="30"/>
    </row>
    <row r="11" spans="1:10" x14ac:dyDescent="0.25">
      <c r="A11" s="130"/>
      <c r="B11" s="19" t="s">
        <v>183</v>
      </c>
      <c r="C11" s="20">
        <f>SUM(C4:C10)</f>
        <v>72292.995766000007</v>
      </c>
      <c r="D11" s="20">
        <f t="shared" ref="D11:H11" si="3">SUM(D4:D10)</f>
        <v>46484.675765999993</v>
      </c>
      <c r="E11" s="21">
        <f>D11*100/C11</f>
        <v>64.300386605173884</v>
      </c>
      <c r="F11" s="20">
        <f t="shared" si="3"/>
        <v>6312.42</v>
      </c>
      <c r="G11" s="21">
        <f>F11*100/C11</f>
        <v>8.7317172751177967</v>
      </c>
      <c r="H11" s="20">
        <f t="shared" si="3"/>
        <v>19496.917999999998</v>
      </c>
      <c r="I11" s="21">
        <f>H11*100/C11</f>
        <v>26.96930427825701</v>
      </c>
    </row>
    <row r="12" spans="1:10" ht="15" customHeight="1" x14ac:dyDescent="0.25">
      <c r="A12" s="132" t="s">
        <v>26</v>
      </c>
      <c r="B12" s="14" t="s">
        <v>184</v>
      </c>
      <c r="C12" s="15">
        <v>15780.954</v>
      </c>
      <c r="D12" s="15">
        <v>11212.593999999999</v>
      </c>
      <c r="E12" s="16">
        <f>D12*100/C12</f>
        <v>71.051433265694826</v>
      </c>
      <c r="F12" s="15">
        <v>0</v>
      </c>
      <c r="G12" s="17">
        <f>F12*100/C12</f>
        <v>0</v>
      </c>
      <c r="H12" s="15">
        <v>4568.3599999999997</v>
      </c>
      <c r="I12" s="16">
        <f>H12*100/C12</f>
        <v>28.94856673430516</v>
      </c>
    </row>
    <row r="13" spans="1:10" x14ac:dyDescent="0.25">
      <c r="A13" s="133"/>
      <c r="B13" s="14" t="s">
        <v>185</v>
      </c>
      <c r="C13" s="18">
        <v>11006.3</v>
      </c>
      <c r="D13" s="18">
        <f>C13-F13-H13</f>
        <v>7606.2999999999993</v>
      </c>
      <c r="E13" s="16">
        <f t="shared" ref="E13:E17" si="4">D13*100/C13</f>
        <v>69.108601437358601</v>
      </c>
      <c r="F13" s="18">
        <v>1100</v>
      </c>
      <c r="G13" s="17">
        <f t="shared" ref="G13:G17" si="5">F13*100/C13</f>
        <v>9.9942760055604527</v>
      </c>
      <c r="H13" s="18">
        <v>2300</v>
      </c>
      <c r="I13" s="16">
        <v>20.897122557080944</v>
      </c>
    </row>
    <row r="14" spans="1:10" x14ac:dyDescent="0.25">
      <c r="A14" s="133"/>
      <c r="B14" s="14" t="s">
        <v>186</v>
      </c>
      <c r="C14" s="15">
        <v>149330.55499999999</v>
      </c>
      <c r="D14" s="15">
        <v>85074.357000000004</v>
      </c>
      <c r="E14" s="16">
        <f t="shared" si="4"/>
        <v>56.970495422052117</v>
      </c>
      <c r="F14" s="15">
        <v>0</v>
      </c>
      <c r="G14" s="17">
        <f t="shared" si="5"/>
        <v>0</v>
      </c>
      <c r="H14" s="15">
        <v>64256.197999999997</v>
      </c>
      <c r="I14" s="16">
        <f t="shared" ref="I14:I17" si="6">H14*100/C14</f>
        <v>43.029504577947897</v>
      </c>
    </row>
    <row r="15" spans="1:10" x14ac:dyDescent="0.25">
      <c r="A15" s="133"/>
      <c r="B15" s="14" t="s">
        <v>187</v>
      </c>
      <c r="C15" s="15">
        <v>28769.42</v>
      </c>
      <c r="D15" s="15">
        <v>18409.3</v>
      </c>
      <c r="E15" s="16">
        <f t="shared" si="4"/>
        <v>63.989124563512235</v>
      </c>
      <c r="F15" s="15">
        <v>0</v>
      </c>
      <c r="G15" s="17">
        <f t="shared" si="5"/>
        <v>0</v>
      </c>
      <c r="H15" s="15">
        <v>10360.120000000001</v>
      </c>
      <c r="I15" s="16">
        <f t="shared" si="6"/>
        <v>36.01087543648778</v>
      </c>
    </row>
    <row r="16" spans="1:10" x14ac:dyDescent="0.25">
      <c r="A16" s="133"/>
      <c r="B16" s="24" t="s">
        <v>188</v>
      </c>
      <c r="C16" s="15">
        <v>18593.951000000001</v>
      </c>
      <c r="D16" s="27">
        <f>C16-F16-H16</f>
        <v>8639.8630000000012</v>
      </c>
      <c r="E16" s="16">
        <f t="shared" si="4"/>
        <v>46.46598778280098</v>
      </c>
      <c r="F16" s="18">
        <v>2039.165</v>
      </c>
      <c r="G16" s="17">
        <f t="shared" si="5"/>
        <v>10.966819262888237</v>
      </c>
      <c r="H16" s="15">
        <v>7914.9229999999998</v>
      </c>
      <c r="I16" s="16">
        <f t="shared" si="6"/>
        <v>42.567192954310784</v>
      </c>
      <c r="J16" s="30"/>
    </row>
    <row r="17" spans="1:10" x14ac:dyDescent="0.25">
      <c r="A17" s="133"/>
      <c r="B17" s="14" t="s">
        <v>189</v>
      </c>
      <c r="C17" s="15">
        <v>10396.637000000001</v>
      </c>
      <c r="D17" s="15">
        <v>4039.22</v>
      </c>
      <c r="E17" s="16">
        <f t="shared" si="4"/>
        <v>38.851216984876935</v>
      </c>
      <c r="F17" s="15">
        <v>1559.4960000000001</v>
      </c>
      <c r="G17" s="17">
        <f t="shared" si="5"/>
        <v>15.000004328322706</v>
      </c>
      <c r="H17" s="15">
        <v>4797.9210000000003</v>
      </c>
      <c r="I17" s="16">
        <f t="shared" si="6"/>
        <v>46.148778686800355</v>
      </c>
    </row>
    <row r="18" spans="1:10" x14ac:dyDescent="0.25">
      <c r="A18" s="134"/>
      <c r="B18" s="19" t="s">
        <v>183</v>
      </c>
      <c r="C18" s="20">
        <f>SUM(C12:C17)</f>
        <v>233877.81699999998</v>
      </c>
      <c r="D18" s="20">
        <f>SUM(D12:D17)</f>
        <v>134981.63399999999</v>
      </c>
      <c r="E18" s="21">
        <f>D18*100/C18</f>
        <v>57.714594625278202</v>
      </c>
      <c r="F18" s="20">
        <f>SUM(F12:F17)</f>
        <v>4698.6610000000001</v>
      </c>
      <c r="G18" s="21">
        <f>F18*100/C18</f>
        <v>2.0090237972419591</v>
      </c>
      <c r="H18" s="20">
        <f>SUM(H12:H17)</f>
        <v>94197.521999999983</v>
      </c>
      <c r="I18" s="21">
        <f>H18*100/C18</f>
        <v>40.276381577479825</v>
      </c>
    </row>
    <row r="19" spans="1:10" ht="15" customHeight="1" x14ac:dyDescent="0.25">
      <c r="A19" s="132" t="s">
        <v>33</v>
      </c>
      <c r="B19" s="14" t="s">
        <v>190</v>
      </c>
      <c r="C19" s="15">
        <v>67782.754000000001</v>
      </c>
      <c r="D19" s="15">
        <v>19317.168000000001</v>
      </c>
      <c r="E19" s="16">
        <v>28.5</v>
      </c>
      <c r="F19" s="15">
        <v>42093.436000000002</v>
      </c>
      <c r="G19" s="16">
        <v>62.1</v>
      </c>
      <c r="H19" s="15">
        <v>6372.15</v>
      </c>
      <c r="I19" s="16">
        <v>9.4</v>
      </c>
    </row>
    <row r="20" spans="1:10" x14ac:dyDescent="0.25">
      <c r="A20" s="133"/>
      <c r="B20" s="14" t="s">
        <v>191</v>
      </c>
      <c r="C20" s="15">
        <v>24084.753000000001</v>
      </c>
      <c r="D20" s="15">
        <v>382.8</v>
      </c>
      <c r="E20" s="16">
        <v>1.59</v>
      </c>
      <c r="F20" s="15">
        <v>20016.027999999998</v>
      </c>
      <c r="G20" s="16">
        <v>83.11</v>
      </c>
      <c r="H20" s="15">
        <v>2331.29</v>
      </c>
      <c r="I20" s="16">
        <v>9.68</v>
      </c>
    </row>
    <row r="21" spans="1:10" x14ac:dyDescent="0.25">
      <c r="A21" s="133"/>
      <c r="B21" s="14" t="s">
        <v>192</v>
      </c>
      <c r="C21" s="18">
        <v>17501.837</v>
      </c>
      <c r="D21" s="18">
        <v>4645.2700000000004</v>
      </c>
      <c r="E21" s="23">
        <v>26.54</v>
      </c>
      <c r="F21" s="18">
        <v>11652.569</v>
      </c>
      <c r="G21" s="23">
        <v>66.58</v>
      </c>
      <c r="H21" s="18">
        <v>1203.998</v>
      </c>
      <c r="I21" s="23">
        <v>6.88</v>
      </c>
    </row>
    <row r="22" spans="1:10" x14ac:dyDescent="0.25">
      <c r="A22" s="133"/>
      <c r="B22" s="14" t="s">
        <v>193</v>
      </c>
      <c r="C22" s="15">
        <v>2815.0010000000002</v>
      </c>
      <c r="D22" s="15">
        <v>797.40099999999995</v>
      </c>
      <c r="E22" s="16">
        <f>D22*100/C22</f>
        <v>28.32684606506356</v>
      </c>
      <c r="F22" s="15">
        <v>1536.25</v>
      </c>
      <c r="G22" s="16">
        <v>54.57</v>
      </c>
      <c r="H22" s="15">
        <v>481.35</v>
      </c>
      <c r="I22" s="16">
        <v>17.100000000000001</v>
      </c>
    </row>
    <row r="23" spans="1:10" x14ac:dyDescent="0.25">
      <c r="A23" s="133"/>
      <c r="B23" s="14" t="s">
        <v>194</v>
      </c>
      <c r="C23" s="18">
        <v>14691.89</v>
      </c>
      <c r="D23" s="18">
        <v>5548.2679999999991</v>
      </c>
      <c r="E23" s="16">
        <v>37.764154237473868</v>
      </c>
      <c r="F23" s="18">
        <v>8249.7520000000004</v>
      </c>
      <c r="G23" s="16">
        <v>56.151740858391953</v>
      </c>
      <c r="H23" s="18">
        <v>893.87</v>
      </c>
      <c r="I23" s="16">
        <v>6.0841049041341861</v>
      </c>
    </row>
    <row r="24" spans="1:10" x14ac:dyDescent="0.25">
      <c r="A24" s="133"/>
      <c r="B24" s="24" t="s">
        <v>195</v>
      </c>
      <c r="C24" s="18">
        <v>4621.9859999999999</v>
      </c>
      <c r="D24" s="18">
        <v>801.78499999999985</v>
      </c>
      <c r="E24" s="23">
        <v>19.39</v>
      </c>
      <c r="F24" s="18">
        <v>3519.7809999999999</v>
      </c>
      <c r="G24" s="23">
        <v>74.27</v>
      </c>
      <c r="H24" s="18">
        <v>300.42</v>
      </c>
      <c r="I24" s="23">
        <v>6.34</v>
      </c>
      <c r="J24" s="30"/>
    </row>
    <row r="25" spans="1:10" x14ac:dyDescent="0.25">
      <c r="A25" s="133"/>
      <c r="B25" s="14" t="s">
        <v>196</v>
      </c>
      <c r="C25" s="15">
        <v>14016.212</v>
      </c>
      <c r="D25" s="15">
        <v>2823.47</v>
      </c>
      <c r="E25" s="16">
        <v>20.14</v>
      </c>
      <c r="F25" s="15">
        <v>10255.56</v>
      </c>
      <c r="G25" s="16">
        <v>73.17</v>
      </c>
      <c r="H25" s="15">
        <v>937.19</v>
      </c>
      <c r="I25" s="16">
        <v>6.69</v>
      </c>
    </row>
    <row r="26" spans="1:10" x14ac:dyDescent="0.25">
      <c r="A26" s="134"/>
      <c r="B26" s="19" t="s">
        <v>183</v>
      </c>
      <c r="C26" s="20">
        <f>SUM(C19:C25)</f>
        <v>145514.43299999999</v>
      </c>
      <c r="D26" s="20">
        <f>SUM(D19:D25)</f>
        <v>34316.162000000004</v>
      </c>
      <c r="E26" s="21">
        <f>D26*100/C26</f>
        <v>23.58265176348521</v>
      </c>
      <c r="F26" s="20">
        <f>SUM(F19:F25)</f>
        <v>97323.376000000004</v>
      </c>
      <c r="G26" s="21">
        <f>F26*100/C26</f>
        <v>66.882283766312028</v>
      </c>
      <c r="H26" s="20">
        <f>SUM(H19:H25)</f>
        <v>12520.268</v>
      </c>
      <c r="I26" s="21">
        <f>H26*100/C26</f>
        <v>8.6041416936284261</v>
      </c>
    </row>
    <row r="27" spans="1:10" ht="15" customHeight="1" x14ac:dyDescent="0.25">
      <c r="A27" s="128" t="s">
        <v>41</v>
      </c>
      <c r="B27" s="14" t="s">
        <v>197</v>
      </c>
      <c r="C27" s="15">
        <v>4083.61</v>
      </c>
      <c r="D27" s="15">
        <v>2425.7739999999999</v>
      </c>
      <c r="E27" s="16">
        <v>59.4</v>
      </c>
      <c r="F27" s="15">
        <v>188.58500000000001</v>
      </c>
      <c r="G27" s="16">
        <v>4.62</v>
      </c>
      <c r="H27" s="15">
        <v>1469.251</v>
      </c>
      <c r="I27" s="16">
        <v>35.979999999999997</v>
      </c>
    </row>
    <row r="28" spans="1:10" x14ac:dyDescent="0.25">
      <c r="A28" s="129"/>
      <c r="B28" s="14" t="s">
        <v>198</v>
      </c>
      <c r="C28" s="15">
        <v>4931.6459999999997</v>
      </c>
      <c r="D28" s="15">
        <v>3132.41</v>
      </c>
      <c r="E28" s="16">
        <v>63.52</v>
      </c>
      <c r="F28" s="15">
        <v>201.398</v>
      </c>
      <c r="G28" s="16">
        <v>4.08</v>
      </c>
      <c r="H28" s="15">
        <v>1597.838</v>
      </c>
      <c r="I28" s="16">
        <v>32.4</v>
      </c>
    </row>
    <row r="29" spans="1:10" x14ac:dyDescent="0.25">
      <c r="A29" s="129"/>
      <c r="B29" s="14" t="s">
        <v>199</v>
      </c>
      <c r="C29" s="15">
        <v>25441.421999999999</v>
      </c>
      <c r="D29" s="15">
        <v>14503.959000000001</v>
      </c>
      <c r="E29" s="16">
        <v>57.01</v>
      </c>
      <c r="F29" s="15">
        <v>1103.4670000000001</v>
      </c>
      <c r="G29" s="16">
        <v>4.34</v>
      </c>
      <c r="H29" s="15">
        <v>9833.9959999999992</v>
      </c>
      <c r="I29" s="16">
        <v>38.65</v>
      </c>
    </row>
    <row r="30" spans="1:10" x14ac:dyDescent="0.25">
      <c r="A30" s="129"/>
      <c r="B30" s="14" t="s">
        <v>200</v>
      </c>
      <c r="C30" s="15">
        <v>9473.2080000000005</v>
      </c>
      <c r="D30" s="15">
        <v>5468.8980000000001</v>
      </c>
      <c r="E30" s="16">
        <v>57.73</v>
      </c>
      <c r="F30" s="15">
        <v>362.36900000000003</v>
      </c>
      <c r="G30" s="16">
        <v>3.83</v>
      </c>
      <c r="H30" s="15">
        <v>3641.9409999999998</v>
      </c>
      <c r="I30" s="16">
        <v>38.44</v>
      </c>
    </row>
    <row r="31" spans="1:10" x14ac:dyDescent="0.25">
      <c r="A31" s="129"/>
      <c r="B31" s="14" t="s">
        <v>201</v>
      </c>
      <c r="C31" s="15">
        <v>14626.959000000001</v>
      </c>
      <c r="D31" s="15">
        <v>8487.6110000000008</v>
      </c>
      <c r="E31" s="16">
        <v>58.03</v>
      </c>
      <c r="F31" s="15">
        <v>673.7</v>
      </c>
      <c r="G31" s="16">
        <v>4.6100000000000003</v>
      </c>
      <c r="H31" s="15">
        <v>5465.6480000000001</v>
      </c>
      <c r="I31" s="16">
        <v>37.369999999999997</v>
      </c>
    </row>
    <row r="32" spans="1:10" x14ac:dyDescent="0.25">
      <c r="A32" s="130"/>
      <c r="B32" s="19" t="s">
        <v>183</v>
      </c>
      <c r="C32" s="20">
        <f>SUM(C27:C31)</f>
        <v>58556.845000000001</v>
      </c>
      <c r="D32" s="20">
        <f t="shared" ref="D32:H32" si="7">SUM(D27:D31)</f>
        <v>34018.652000000002</v>
      </c>
      <c r="E32" s="21">
        <f>D32*100/C32</f>
        <v>58.095090334870335</v>
      </c>
      <c r="F32" s="20">
        <f t="shared" si="7"/>
        <v>2529.5190000000002</v>
      </c>
      <c r="G32" s="21">
        <f>F32*100/C32</f>
        <v>4.3197665447993314</v>
      </c>
      <c r="H32" s="20">
        <f t="shared" si="7"/>
        <v>22008.673999999999</v>
      </c>
      <c r="I32" s="21">
        <f>H32*100/C32</f>
        <v>37.585143120330336</v>
      </c>
    </row>
    <row r="33" spans="1:9" ht="15" customHeight="1" x14ac:dyDescent="0.25">
      <c r="A33" s="128" t="s">
        <v>47</v>
      </c>
      <c r="B33" s="14" t="s">
        <v>202</v>
      </c>
      <c r="C33" s="15">
        <v>6247.0870000000004</v>
      </c>
      <c r="D33" s="15">
        <v>3289.8</v>
      </c>
      <c r="E33" s="16">
        <v>52.66</v>
      </c>
      <c r="F33" s="15">
        <v>35.950000000000003</v>
      </c>
      <c r="G33" s="16">
        <v>0.57999999999999996</v>
      </c>
      <c r="H33" s="15">
        <v>2435.54</v>
      </c>
      <c r="I33" s="16">
        <v>38.99</v>
      </c>
    </row>
    <row r="34" spans="1:9" x14ac:dyDescent="0.25">
      <c r="A34" s="129"/>
      <c r="B34" s="14" t="s">
        <v>203</v>
      </c>
      <c r="C34" s="15">
        <v>5170.0159999999996</v>
      </c>
      <c r="D34" s="15">
        <v>3323.6550000000002</v>
      </c>
      <c r="E34" s="16">
        <v>64.290000000000006</v>
      </c>
      <c r="F34" s="15">
        <v>0</v>
      </c>
      <c r="G34" s="26">
        <v>0</v>
      </c>
      <c r="H34" s="15">
        <v>1846.3610000000001</v>
      </c>
      <c r="I34" s="16">
        <v>35.71</v>
      </c>
    </row>
    <row r="35" spans="1:9" x14ac:dyDescent="0.25">
      <c r="A35" s="129"/>
      <c r="B35" s="14" t="s">
        <v>204</v>
      </c>
      <c r="C35" s="15">
        <v>42842.527999999998</v>
      </c>
      <c r="D35" s="15">
        <v>34996.49</v>
      </c>
      <c r="E35" s="16">
        <v>81.69</v>
      </c>
      <c r="F35" s="15">
        <v>1300.1199999999999</v>
      </c>
      <c r="G35" s="16">
        <v>3.03</v>
      </c>
      <c r="H35" s="15">
        <v>6545.92</v>
      </c>
      <c r="I35" s="16">
        <v>15.28</v>
      </c>
    </row>
    <row r="36" spans="1:9" x14ac:dyDescent="0.25">
      <c r="A36" s="129"/>
      <c r="B36" s="14" t="s">
        <v>205</v>
      </c>
      <c r="C36" s="15">
        <v>9359.5159999999996</v>
      </c>
      <c r="D36" s="15">
        <v>3781.27</v>
      </c>
      <c r="E36" s="16">
        <v>40.4</v>
      </c>
      <c r="F36" s="15">
        <v>61.51</v>
      </c>
      <c r="G36" s="16">
        <v>0.66</v>
      </c>
      <c r="H36" s="15">
        <v>3508.4</v>
      </c>
      <c r="I36" s="16">
        <v>37.479999999999997</v>
      </c>
    </row>
    <row r="37" spans="1:9" x14ac:dyDescent="0.25">
      <c r="A37" s="129"/>
      <c r="B37" s="14" t="s">
        <v>206</v>
      </c>
      <c r="C37" s="15">
        <v>7392.67</v>
      </c>
      <c r="D37" s="15">
        <v>3891.47</v>
      </c>
      <c r="E37" s="16">
        <v>52.64</v>
      </c>
      <c r="F37" s="15">
        <v>273.17</v>
      </c>
      <c r="G37" s="16">
        <v>3.7</v>
      </c>
      <c r="H37" s="15">
        <v>3228.03</v>
      </c>
      <c r="I37" s="16">
        <v>43.67</v>
      </c>
    </row>
    <row r="38" spans="1:9" x14ac:dyDescent="0.25">
      <c r="A38" s="129"/>
      <c r="B38" s="14" t="s">
        <v>207</v>
      </c>
      <c r="C38" s="15">
        <v>8545.759</v>
      </c>
      <c r="D38" s="15">
        <v>5260.018</v>
      </c>
      <c r="E38" s="16">
        <v>61.55</v>
      </c>
      <c r="F38" s="15">
        <v>52.16</v>
      </c>
      <c r="G38" s="16">
        <v>0.61</v>
      </c>
      <c r="H38" s="15">
        <v>3233.5810000000001</v>
      </c>
      <c r="I38" s="16">
        <v>37.840000000000003</v>
      </c>
    </row>
    <row r="39" spans="1:9" x14ac:dyDescent="0.25">
      <c r="A39" s="130"/>
      <c r="B39" s="19" t="s">
        <v>183</v>
      </c>
      <c r="C39" s="20">
        <f>SUM(C33:C38)</f>
        <v>79557.576000000001</v>
      </c>
      <c r="D39" s="20">
        <f t="shared" ref="D39:H39" si="8">SUM(D33:D38)</f>
        <v>54542.702999999994</v>
      </c>
      <c r="E39" s="21">
        <f>D39*100/C39</f>
        <v>68.557522416218404</v>
      </c>
      <c r="F39" s="20">
        <f t="shared" si="8"/>
        <v>1722.91</v>
      </c>
      <c r="G39" s="21">
        <f>F39*100/C39</f>
        <v>2.1656139950769742</v>
      </c>
      <c r="H39" s="20">
        <f t="shared" si="8"/>
        <v>20797.832000000002</v>
      </c>
      <c r="I39" s="21">
        <f>H39*100/C39</f>
        <v>26.141862341306126</v>
      </c>
    </row>
    <row r="40" spans="1:9" ht="15" customHeight="1" x14ac:dyDescent="0.25">
      <c r="A40" s="128" t="s">
        <v>54</v>
      </c>
      <c r="B40" s="24" t="s">
        <v>208</v>
      </c>
      <c r="C40" s="15">
        <v>6181.5529999999999</v>
      </c>
      <c r="D40" s="15">
        <v>2850.5659999999998</v>
      </c>
      <c r="E40" s="16">
        <v>46.11</v>
      </c>
      <c r="F40" s="15">
        <v>971.226</v>
      </c>
      <c r="G40" s="16">
        <v>15.71</v>
      </c>
      <c r="H40" s="15">
        <v>2121.2379999999998</v>
      </c>
      <c r="I40" s="16">
        <v>34.32</v>
      </c>
    </row>
    <row r="41" spans="1:9" x14ac:dyDescent="0.25">
      <c r="A41" s="129"/>
      <c r="B41" s="24" t="s">
        <v>209</v>
      </c>
      <c r="C41" s="15">
        <v>7574.6319999999996</v>
      </c>
      <c r="D41" s="15">
        <v>4653.8019999999997</v>
      </c>
      <c r="E41" s="16">
        <v>61.44</v>
      </c>
      <c r="F41" s="15">
        <v>880.00599999999997</v>
      </c>
      <c r="G41" s="16">
        <v>11.62</v>
      </c>
      <c r="H41" s="15">
        <v>1779.34</v>
      </c>
      <c r="I41" s="16">
        <v>23.49</v>
      </c>
    </row>
    <row r="42" spans="1:9" x14ac:dyDescent="0.25">
      <c r="A42" s="129"/>
      <c r="B42" s="24" t="s">
        <v>210</v>
      </c>
      <c r="C42" s="15">
        <v>9390.7710000000006</v>
      </c>
      <c r="D42" s="15">
        <v>5407.6710000000003</v>
      </c>
      <c r="E42" s="16">
        <v>57.58</v>
      </c>
      <c r="F42" s="15">
        <v>1129.7149999999999</v>
      </c>
      <c r="G42" s="16">
        <v>12.03</v>
      </c>
      <c r="H42" s="15">
        <v>2703.9</v>
      </c>
      <c r="I42" s="16">
        <v>28.79</v>
      </c>
    </row>
    <row r="43" spans="1:9" x14ac:dyDescent="0.25">
      <c r="A43" s="129"/>
      <c r="B43" s="24" t="s">
        <v>211</v>
      </c>
      <c r="C43" s="15">
        <v>7140.0439999999999</v>
      </c>
      <c r="D43" s="15">
        <v>3960.7710000000002</v>
      </c>
      <c r="E43" s="16">
        <v>55.47</v>
      </c>
      <c r="F43" s="15">
        <v>970.58299999999997</v>
      </c>
      <c r="G43" s="16">
        <v>13.59</v>
      </c>
      <c r="H43" s="15">
        <v>2208.69</v>
      </c>
      <c r="I43" s="16">
        <v>30.93</v>
      </c>
    </row>
    <row r="44" spans="1:9" x14ac:dyDescent="0.25">
      <c r="A44" s="129"/>
      <c r="B44" s="24" t="s">
        <v>212</v>
      </c>
      <c r="C44" s="15">
        <v>14348.941000000001</v>
      </c>
      <c r="D44" s="15">
        <v>7512.74</v>
      </c>
      <c r="E44" s="16">
        <v>52.36</v>
      </c>
      <c r="F44" s="15">
        <v>2070.7060000000001</v>
      </c>
      <c r="G44" s="16">
        <v>14.43</v>
      </c>
      <c r="H44" s="15">
        <v>4311.26</v>
      </c>
      <c r="I44" s="16">
        <v>30.05</v>
      </c>
    </row>
    <row r="45" spans="1:9" x14ac:dyDescent="0.25">
      <c r="A45" s="129"/>
      <c r="B45" s="24" t="s">
        <v>213</v>
      </c>
      <c r="C45" s="15">
        <v>41679.107000000004</v>
      </c>
      <c r="D45" s="15">
        <v>22882.947</v>
      </c>
      <c r="E45" s="16">
        <v>54.9</v>
      </c>
      <c r="F45" s="15">
        <v>6171.7780000000002</v>
      </c>
      <c r="G45" s="16">
        <v>14.81</v>
      </c>
      <c r="H45" s="15">
        <v>11604.33</v>
      </c>
      <c r="I45" s="16">
        <v>27.84</v>
      </c>
    </row>
    <row r="46" spans="1:9" x14ac:dyDescent="0.25">
      <c r="A46" s="129"/>
      <c r="B46" s="24" t="s">
        <v>214</v>
      </c>
      <c r="C46" s="15">
        <v>18799.486000000001</v>
      </c>
      <c r="D46" s="15">
        <v>10990.776</v>
      </c>
      <c r="E46" s="16">
        <v>58.46</v>
      </c>
      <c r="F46" s="15">
        <v>2141.0050000000001</v>
      </c>
      <c r="G46" s="16">
        <v>11.39</v>
      </c>
      <c r="H46" s="15">
        <v>4766.1450000000004</v>
      </c>
      <c r="I46" s="16">
        <v>25.35</v>
      </c>
    </row>
    <row r="47" spans="1:9" x14ac:dyDescent="0.25">
      <c r="A47" s="130"/>
      <c r="B47" s="19" t="s">
        <v>183</v>
      </c>
      <c r="C47" s="20">
        <f>SUM(C40:C46)</f>
        <v>105114.53400000001</v>
      </c>
      <c r="D47" s="20">
        <f>SUM(D40:D46)</f>
        <v>58259.273000000001</v>
      </c>
      <c r="E47" s="21">
        <f>D47*100/C47</f>
        <v>55.424564789489523</v>
      </c>
      <c r="F47" s="20">
        <f>SUM(F40:F46)</f>
        <v>14335.019</v>
      </c>
      <c r="G47" s="21">
        <f>F47*100/C47</f>
        <v>13.637523237271829</v>
      </c>
      <c r="H47" s="20">
        <f>SUM(H40:H46)</f>
        <v>29494.903000000002</v>
      </c>
      <c r="I47" s="21">
        <f>H47*100/C47</f>
        <v>28.059776205638698</v>
      </c>
    </row>
    <row r="48" spans="1:9" ht="15" customHeight="1" x14ac:dyDescent="0.25">
      <c r="A48" s="128" t="s">
        <v>62</v>
      </c>
      <c r="B48" s="14" t="s">
        <v>215</v>
      </c>
      <c r="C48" s="15">
        <v>9917.1910000000007</v>
      </c>
      <c r="D48" s="15">
        <v>3938.2689999999998</v>
      </c>
      <c r="E48" s="16">
        <v>39.71</v>
      </c>
      <c r="F48" s="15">
        <v>0</v>
      </c>
      <c r="G48" s="16">
        <v>0</v>
      </c>
      <c r="H48" s="15">
        <v>3755.585</v>
      </c>
      <c r="I48" s="16">
        <v>37.869999999999997</v>
      </c>
    </row>
    <row r="49" spans="1:10" x14ac:dyDescent="0.25">
      <c r="A49" s="129"/>
      <c r="B49" s="14" t="s">
        <v>216</v>
      </c>
      <c r="C49" s="15">
        <v>3070.3530000000001</v>
      </c>
      <c r="D49" s="15">
        <v>1130.125</v>
      </c>
      <c r="E49" s="16">
        <v>36.81</v>
      </c>
      <c r="F49" s="15">
        <v>0</v>
      </c>
      <c r="G49" s="16">
        <v>0</v>
      </c>
      <c r="H49" s="15">
        <v>1940.2280000000001</v>
      </c>
      <c r="I49" s="16">
        <v>63.19</v>
      </c>
    </row>
    <row r="50" spans="1:10" x14ac:dyDescent="0.25">
      <c r="A50" s="129"/>
      <c r="B50" s="14" t="s">
        <v>217</v>
      </c>
      <c r="C50" s="15">
        <v>8918.83</v>
      </c>
      <c r="D50" s="15">
        <v>3504.96</v>
      </c>
      <c r="E50" s="16">
        <v>39.299999999999997</v>
      </c>
      <c r="F50" s="15">
        <v>0</v>
      </c>
      <c r="G50" s="16">
        <v>0</v>
      </c>
      <c r="H50" s="15">
        <v>3227.13</v>
      </c>
      <c r="I50" s="16">
        <v>36.18</v>
      </c>
    </row>
    <row r="51" spans="1:10" x14ac:dyDescent="0.25">
      <c r="A51" s="129"/>
      <c r="B51" s="14" t="s">
        <v>218</v>
      </c>
      <c r="C51" s="15">
        <v>16175.205</v>
      </c>
      <c r="D51" s="15">
        <v>8488.8619999999992</v>
      </c>
      <c r="E51" s="16">
        <v>52.48</v>
      </c>
      <c r="F51" s="15">
        <v>198.08</v>
      </c>
      <c r="G51" s="16">
        <v>1.22</v>
      </c>
      <c r="H51" s="15">
        <v>7686.3249999999998</v>
      </c>
      <c r="I51" s="16">
        <v>47.52</v>
      </c>
    </row>
    <row r="52" spans="1:10" x14ac:dyDescent="0.25">
      <c r="A52" s="130"/>
      <c r="B52" s="19" t="s">
        <v>183</v>
      </c>
      <c r="C52" s="20">
        <f>SUM(C48:C51)</f>
        <v>38081.579000000005</v>
      </c>
      <c r="D52" s="20">
        <f t="shared" ref="D52:H52" si="9">SUM(D48:D51)</f>
        <v>17062.216</v>
      </c>
      <c r="E52" s="21">
        <f>D52*100/C52</f>
        <v>44.804381667052198</v>
      </c>
      <c r="F52" s="20">
        <f t="shared" si="9"/>
        <v>198.08</v>
      </c>
      <c r="G52" s="21">
        <f>F52*100/C52</f>
        <v>0.52014649917746314</v>
      </c>
      <c r="H52" s="20">
        <f t="shared" si="9"/>
        <v>16609.268</v>
      </c>
      <c r="I52" s="21">
        <f>H52*100/C52</f>
        <v>43.614966700829285</v>
      </c>
    </row>
    <row r="53" spans="1:10" ht="15" customHeight="1" x14ac:dyDescent="0.25">
      <c r="A53" s="128" t="s">
        <v>67</v>
      </c>
      <c r="B53" s="14" t="s">
        <v>219</v>
      </c>
      <c r="C53" s="15">
        <v>17617.871999999999</v>
      </c>
      <c r="D53" s="104">
        <f>C53-F53-H53</f>
        <v>11310.635800546948</v>
      </c>
      <c r="E53" s="16">
        <f t="shared" ref="E53:E56" si="10">D53*100/C53</f>
        <v>64.199784176811747</v>
      </c>
      <c r="F53" s="104">
        <v>1692.5414254770958</v>
      </c>
      <c r="G53" s="16">
        <f>F53*100/C53</f>
        <v>9.6069572163828632</v>
      </c>
      <c r="H53" s="104">
        <v>4614.6947739759553</v>
      </c>
      <c r="I53" s="16">
        <f t="shared" ref="I53:I56" si="11">H53*100/C53</f>
        <v>26.193258606805383</v>
      </c>
      <c r="J53" s="30"/>
    </row>
    <row r="54" spans="1:10" x14ac:dyDescent="0.25">
      <c r="A54" s="129"/>
      <c r="B54" s="14" t="s">
        <v>220</v>
      </c>
      <c r="C54" s="15">
        <v>11402.574999999999</v>
      </c>
      <c r="D54" s="104">
        <f t="shared" ref="D54:D56" si="12">C54-F54-H54</f>
        <v>7306.8548791373451</v>
      </c>
      <c r="E54" s="16">
        <f t="shared" si="10"/>
        <v>64.080743859499677</v>
      </c>
      <c r="F54" s="104">
        <v>1114.7493339943526</v>
      </c>
      <c r="G54" s="16">
        <f t="shared" ref="G54:G56" si="13">F54*100/C54</f>
        <v>9.7762946877731807</v>
      </c>
      <c r="H54" s="104">
        <v>2980.9707868683017</v>
      </c>
      <c r="I54" s="16">
        <f t="shared" si="11"/>
        <v>26.142961452727143</v>
      </c>
    </row>
    <row r="55" spans="1:10" x14ac:dyDescent="0.25">
      <c r="A55" s="129"/>
      <c r="B55" s="14" t="s">
        <v>221</v>
      </c>
      <c r="C55" s="15">
        <v>2172.2860000000001</v>
      </c>
      <c r="D55" s="104">
        <f t="shared" si="12"/>
        <v>1455.1707996914147</v>
      </c>
      <c r="E55" s="16">
        <f t="shared" si="10"/>
        <v>66.987993279495171</v>
      </c>
      <c r="F55" s="104">
        <v>195.18025361870895</v>
      </c>
      <c r="G55" s="16">
        <f t="shared" si="13"/>
        <v>8.9850164121441161</v>
      </c>
      <c r="H55" s="104">
        <v>521.93494668987648</v>
      </c>
      <c r="I55" s="16">
        <f t="shared" si="11"/>
        <v>24.026990308360705</v>
      </c>
    </row>
    <row r="56" spans="1:10" x14ac:dyDescent="0.25">
      <c r="A56" s="129"/>
      <c r="B56" s="14" t="s">
        <v>222</v>
      </c>
      <c r="C56" s="15">
        <v>17901.657999999999</v>
      </c>
      <c r="D56" s="104">
        <f t="shared" si="12"/>
        <v>12362.729520624289</v>
      </c>
      <c r="E56" s="16">
        <f t="shared" si="10"/>
        <v>69.059131397909013</v>
      </c>
      <c r="F56" s="104">
        <v>1302.1489869098427</v>
      </c>
      <c r="G56" s="16">
        <f t="shared" si="13"/>
        <v>7.273901595650206</v>
      </c>
      <c r="H56" s="104">
        <v>4236.7794924658656</v>
      </c>
      <c r="I56" s="16">
        <f t="shared" si="11"/>
        <v>23.666967006440775</v>
      </c>
      <c r="J56" s="30"/>
    </row>
    <row r="57" spans="1:10" x14ac:dyDescent="0.25">
      <c r="A57" s="130"/>
      <c r="B57" s="19" t="s">
        <v>183</v>
      </c>
      <c r="C57" s="20">
        <f>SUM(C53:C56)</f>
        <v>49094.391000000003</v>
      </c>
      <c r="D57" s="20">
        <f t="shared" ref="D57:H57" si="14">SUM(D53:D56)</f>
        <v>32435.390999999996</v>
      </c>
      <c r="E57" s="21">
        <f>D57*100/C57</f>
        <v>66.067406763432501</v>
      </c>
      <c r="F57" s="20">
        <f t="shared" si="14"/>
        <v>4304.62</v>
      </c>
      <c r="G57" s="21">
        <v>0</v>
      </c>
      <c r="H57" s="20">
        <f t="shared" si="14"/>
        <v>12354.38</v>
      </c>
      <c r="I57" s="21">
        <f>H57*100/C57</f>
        <v>25.164544764390701</v>
      </c>
    </row>
    <row r="58" spans="1:10" ht="15" customHeight="1" x14ac:dyDescent="0.25">
      <c r="A58" s="128" t="s">
        <v>72</v>
      </c>
      <c r="B58" s="14" t="s">
        <v>223</v>
      </c>
      <c r="C58" s="15">
        <v>8623.4580000000005</v>
      </c>
      <c r="D58" s="15">
        <v>7501.34</v>
      </c>
      <c r="E58" s="16">
        <f>D58*100/C58</f>
        <v>86.987609842826387</v>
      </c>
      <c r="F58" s="15">
        <v>0</v>
      </c>
      <c r="G58" s="16">
        <f>F58*100/C58</f>
        <v>0</v>
      </c>
      <c r="H58" s="15">
        <v>1122.1179999999999</v>
      </c>
      <c r="I58" s="16">
        <f>H58*100/C58</f>
        <v>13.012390157173606</v>
      </c>
    </row>
    <row r="59" spans="1:10" x14ac:dyDescent="0.25">
      <c r="A59" s="129"/>
      <c r="B59" s="14" t="s">
        <v>224</v>
      </c>
      <c r="C59" s="15">
        <v>4017.817</v>
      </c>
      <c r="D59" s="15">
        <v>2234.643</v>
      </c>
      <c r="E59" s="16">
        <f t="shared" ref="E59:E63" si="15">D59*100/C59</f>
        <v>55.618337022318336</v>
      </c>
      <c r="F59" s="15">
        <v>1076.126</v>
      </c>
      <c r="G59" s="16">
        <f t="shared" ref="G59:G63" si="16">F59*100/C59</f>
        <v>26.783848044846241</v>
      </c>
      <c r="H59" s="15">
        <v>707.048</v>
      </c>
      <c r="I59" s="16">
        <f t="shared" ref="I59:I63" si="17">H59*100/C59</f>
        <v>17.597814932835419</v>
      </c>
    </row>
    <row r="60" spans="1:10" x14ac:dyDescent="0.25">
      <c r="A60" s="129"/>
      <c r="B60" s="14" t="s">
        <v>225</v>
      </c>
      <c r="C60" s="15">
        <v>6218.9229999999998</v>
      </c>
      <c r="D60" s="15">
        <v>4480.41</v>
      </c>
      <c r="E60" s="16">
        <f t="shared" si="15"/>
        <v>72.044789748964575</v>
      </c>
      <c r="F60" s="15">
        <v>0</v>
      </c>
      <c r="G60" s="16">
        <f t="shared" si="16"/>
        <v>0</v>
      </c>
      <c r="H60" s="15">
        <v>994.5</v>
      </c>
      <c r="I60" s="16">
        <f t="shared" si="17"/>
        <v>15.991514929514324</v>
      </c>
    </row>
    <row r="61" spans="1:10" x14ac:dyDescent="0.25">
      <c r="A61" s="129"/>
      <c r="B61" s="14" t="s">
        <v>226</v>
      </c>
      <c r="C61" s="15">
        <v>17752.055</v>
      </c>
      <c r="D61" s="15">
        <v>12718.716</v>
      </c>
      <c r="E61" s="16">
        <f t="shared" si="15"/>
        <v>71.646443186436727</v>
      </c>
      <c r="F61" s="15">
        <v>0</v>
      </c>
      <c r="G61" s="16">
        <f t="shared" si="16"/>
        <v>0</v>
      </c>
      <c r="H61" s="15">
        <v>5033.3389999999999</v>
      </c>
      <c r="I61" s="16">
        <f t="shared" si="17"/>
        <v>28.353556813563277</v>
      </c>
    </row>
    <row r="62" spans="1:10" x14ac:dyDescent="0.25">
      <c r="A62" s="129"/>
      <c r="B62" s="14" t="s">
        <v>227</v>
      </c>
      <c r="C62" s="15">
        <v>5660.2870000000003</v>
      </c>
      <c r="D62" s="15">
        <v>4030.623</v>
      </c>
      <c r="E62" s="16">
        <f t="shared" si="15"/>
        <v>71.208809729965978</v>
      </c>
      <c r="F62" s="15">
        <v>0</v>
      </c>
      <c r="G62" s="16">
        <f t="shared" si="16"/>
        <v>0</v>
      </c>
      <c r="H62" s="15">
        <v>1599.046</v>
      </c>
      <c r="I62" s="16">
        <f t="shared" si="17"/>
        <v>28.250263635041826</v>
      </c>
    </row>
    <row r="63" spans="1:10" x14ac:dyDescent="0.25">
      <c r="A63" s="129"/>
      <c r="B63" s="24" t="s">
        <v>228</v>
      </c>
      <c r="C63" s="15">
        <v>3078.4850000000001</v>
      </c>
      <c r="D63" s="15">
        <v>2357.3139999999999</v>
      </c>
      <c r="E63" s="16">
        <f t="shared" si="15"/>
        <v>76.573834207410457</v>
      </c>
      <c r="F63" s="15">
        <v>0</v>
      </c>
      <c r="G63" s="16">
        <f t="shared" si="16"/>
        <v>0</v>
      </c>
      <c r="H63" s="15">
        <v>721.36300000000006</v>
      </c>
      <c r="I63" s="16">
        <f t="shared" si="17"/>
        <v>23.432402626616664</v>
      </c>
    </row>
    <row r="64" spans="1:10" ht="18" customHeight="1" x14ac:dyDescent="0.25">
      <c r="A64" s="130"/>
      <c r="B64" s="19" t="s">
        <v>183</v>
      </c>
      <c r="C64" s="20">
        <f>SUM(C58:C63)</f>
        <v>45351.024999999994</v>
      </c>
      <c r="D64" s="20">
        <f t="shared" ref="D64:H64" si="18">SUM(D58:D63)</f>
        <v>33323.046000000002</v>
      </c>
      <c r="E64" s="21">
        <f>D64*100/C64</f>
        <v>73.478043770785789</v>
      </c>
      <c r="F64" s="20">
        <f t="shared" si="18"/>
        <v>1076.126</v>
      </c>
      <c r="G64" s="40">
        <f>F64*100/C64</f>
        <v>2.3728813185589521</v>
      </c>
      <c r="H64" s="20">
        <f t="shared" si="18"/>
        <v>10177.413999999999</v>
      </c>
      <c r="I64" s="21">
        <f>H64*100/C64</f>
        <v>22.441420012006343</v>
      </c>
    </row>
    <row r="65" spans="1:11" ht="44.25" customHeight="1" x14ac:dyDescent="0.25">
      <c r="A65" s="39"/>
      <c r="B65" s="25" t="s">
        <v>5</v>
      </c>
      <c r="C65" s="25" t="s">
        <v>169</v>
      </c>
      <c r="D65" s="25" t="s">
        <v>170</v>
      </c>
      <c r="E65" s="25" t="s">
        <v>171</v>
      </c>
      <c r="F65" s="25" t="s">
        <v>172</v>
      </c>
      <c r="G65" s="25" t="s">
        <v>173</v>
      </c>
      <c r="H65" s="25" t="s">
        <v>174</v>
      </c>
      <c r="I65" s="25" t="s">
        <v>175</v>
      </c>
      <c r="J65" s="25" t="s">
        <v>1179</v>
      </c>
      <c r="K65" s="25" t="s">
        <v>1180</v>
      </c>
    </row>
    <row r="66" spans="1:11" ht="15" customHeight="1" x14ac:dyDescent="0.25">
      <c r="A66" s="128" t="s">
        <v>79</v>
      </c>
      <c r="B66" s="24" t="s">
        <v>229</v>
      </c>
      <c r="C66" s="15">
        <v>7403.0950000000003</v>
      </c>
      <c r="D66" s="15">
        <v>4608.8881179884092</v>
      </c>
      <c r="E66" s="16">
        <f>D66*100/C66</f>
        <v>62.256233615648718</v>
      </c>
      <c r="F66" s="15">
        <v>206.42301225076764</v>
      </c>
      <c r="G66" s="16">
        <v>2.7883339637106865</v>
      </c>
      <c r="H66" s="15">
        <v>999.51270154940687</v>
      </c>
      <c r="I66" s="16">
        <v>13.501281579520551</v>
      </c>
      <c r="J66" s="15">
        <v>1588.2711682114161</v>
      </c>
      <c r="K66" s="16">
        <v>21.454150841120047</v>
      </c>
    </row>
    <row r="67" spans="1:11" x14ac:dyDescent="0.25">
      <c r="A67" s="129"/>
      <c r="B67" s="24" t="s">
        <v>230</v>
      </c>
      <c r="C67" s="15">
        <v>6428.4880000000003</v>
      </c>
      <c r="D67" s="15">
        <v>3360.7929418604726</v>
      </c>
      <c r="E67" s="16">
        <f t="shared" ref="E67:E73" si="19">D67*100/C67</f>
        <v>52.279679791896207</v>
      </c>
      <c r="F67" s="15">
        <v>226.62704706820929</v>
      </c>
      <c r="G67" s="16">
        <v>3.5253553723396429</v>
      </c>
      <c r="H67" s="15">
        <v>1097.3418592697049</v>
      </c>
      <c r="I67" s="16">
        <v>17.069983785762762</v>
      </c>
      <c r="J67" s="15">
        <v>1743.7261518016132</v>
      </c>
      <c r="K67" s="16">
        <v>27.124981050001384</v>
      </c>
    </row>
    <row r="68" spans="1:11" x14ac:dyDescent="0.25">
      <c r="A68" s="129"/>
      <c r="B68" s="24" t="s">
        <v>231</v>
      </c>
      <c r="C68" s="15">
        <v>3823.8</v>
      </c>
      <c r="D68" s="15">
        <v>2351.2372330043945</v>
      </c>
      <c r="E68" s="16">
        <f t="shared" si="19"/>
        <v>61.489545295370952</v>
      </c>
      <c r="F68" s="15">
        <v>108.78609026713337</v>
      </c>
      <c r="G68" s="16">
        <v>2.8449733319507651</v>
      </c>
      <c r="H68" s="15">
        <v>526.74882411757721</v>
      </c>
      <c r="I68" s="16">
        <v>13.775532823829103</v>
      </c>
      <c r="J68" s="15">
        <v>837.0278526108948</v>
      </c>
      <c r="K68" s="16">
        <v>21.889948548849173</v>
      </c>
    </row>
    <row r="69" spans="1:11" x14ac:dyDescent="0.25">
      <c r="A69" s="129"/>
      <c r="B69" s="24" t="s">
        <v>232</v>
      </c>
      <c r="C69" s="15">
        <v>9439.6949999999997</v>
      </c>
      <c r="D69" s="15">
        <v>5884.8425609699116</v>
      </c>
      <c r="E69" s="16">
        <f t="shared" si="19"/>
        <v>62.341448118502889</v>
      </c>
      <c r="F69" s="15">
        <v>262.61596923822026</v>
      </c>
      <c r="G69" s="16">
        <v>2.782038712460734</v>
      </c>
      <c r="H69" s="15">
        <v>1271.6023955915957</v>
      </c>
      <c r="I69" s="16">
        <v>13.470799592482551</v>
      </c>
      <c r="J69" s="15">
        <v>2020.6340742002724</v>
      </c>
      <c r="K69" s="16">
        <v>21.405713576553826</v>
      </c>
    </row>
    <row r="70" spans="1:11" x14ac:dyDescent="0.25">
      <c r="A70" s="129"/>
      <c r="B70" s="24" t="s">
        <v>233</v>
      </c>
      <c r="C70" s="15">
        <v>10955.901</v>
      </c>
      <c r="D70" s="15">
        <v>6492.9045302924351</v>
      </c>
      <c r="E70" s="16">
        <f t="shared" si="19"/>
        <v>59.263994173481805</v>
      </c>
      <c r="F70" s="15">
        <v>329.70542763760756</v>
      </c>
      <c r="G70" s="16">
        <v>3.0093867007159663</v>
      </c>
      <c r="H70" s="15">
        <v>1596.453608056202</v>
      </c>
      <c r="I70" s="16">
        <v>14.571632292553593</v>
      </c>
      <c r="J70" s="15">
        <v>2536.8374340137561</v>
      </c>
      <c r="K70" s="16">
        <v>23.154986833248639</v>
      </c>
    </row>
    <row r="71" spans="1:11" x14ac:dyDescent="0.25">
      <c r="A71" s="129"/>
      <c r="B71" s="24" t="s">
        <v>234</v>
      </c>
      <c r="C71" s="15">
        <v>14737.31</v>
      </c>
      <c r="D71" s="15">
        <v>9282.6404441312843</v>
      </c>
      <c r="E71" s="16">
        <f t="shared" si="19"/>
        <v>62.987346022654641</v>
      </c>
      <c r="F71" s="15">
        <v>402.9656242720207</v>
      </c>
      <c r="G71" s="16">
        <v>2.7343227785262081</v>
      </c>
      <c r="H71" s="15">
        <v>1951.1839080149498</v>
      </c>
      <c r="I71" s="16">
        <v>14</v>
      </c>
      <c r="J71" s="15">
        <v>3100.5200235817447</v>
      </c>
      <c r="K71" s="16">
        <v>21.038575042404243</v>
      </c>
    </row>
    <row r="72" spans="1:11" x14ac:dyDescent="0.25">
      <c r="A72" s="129"/>
      <c r="B72" s="14" t="s">
        <v>235</v>
      </c>
      <c r="C72" s="18">
        <v>222655.66</v>
      </c>
      <c r="D72" s="15">
        <v>140437.27358908247</v>
      </c>
      <c r="E72" s="16">
        <f t="shared" si="19"/>
        <v>63.073749658590522</v>
      </c>
      <c r="F72" s="15">
        <v>6073.912098133892</v>
      </c>
      <c r="G72" s="16">
        <v>2.7279396796532782</v>
      </c>
      <c r="H72" s="15">
        <v>29410.249487127399</v>
      </c>
      <c r="I72" s="16">
        <v>13.208848805876931</v>
      </c>
      <c r="J72" s="15">
        <v>46734.224825656253</v>
      </c>
      <c r="K72" s="16">
        <v>20.989461855879277</v>
      </c>
    </row>
    <row r="73" spans="1:11" x14ac:dyDescent="0.25">
      <c r="A73" s="129"/>
      <c r="B73" s="14" t="s">
        <v>236</v>
      </c>
      <c r="C73" s="15">
        <v>39288.239999999998</v>
      </c>
      <c r="D73" s="15">
        <v>22229.441282670647</v>
      </c>
      <c r="E73" s="16">
        <f t="shared" si="19"/>
        <v>56.580394750873666</v>
      </c>
      <c r="F73" s="15">
        <v>1260.2247311321487</v>
      </c>
      <c r="G73" s="16">
        <v>3.2076385481562646</v>
      </c>
      <c r="H73" s="15">
        <v>6102.0843162731462</v>
      </c>
      <c r="I73" s="16">
        <v>15.531579720224542</v>
      </c>
      <c r="J73" s="15">
        <v>9696.4896699240562</v>
      </c>
      <c r="K73" s="16">
        <v>24.680386980745528</v>
      </c>
    </row>
    <row r="74" spans="1:11" x14ac:dyDescent="0.25">
      <c r="A74" s="130"/>
      <c r="B74" s="19" t="s">
        <v>183</v>
      </c>
      <c r="C74" s="20">
        <f>SUM(C66:C73)</f>
        <v>314732.18900000001</v>
      </c>
      <c r="D74" s="20">
        <f t="shared" ref="D74" si="20">SUM(D66:D73)</f>
        <v>194648.02070000002</v>
      </c>
      <c r="E74" s="21">
        <f>D74*100/C74</f>
        <v>61.845603183600659</v>
      </c>
      <c r="F74" s="20">
        <f>SUM(F66:F73)</f>
        <v>8871.2599999999984</v>
      </c>
      <c r="G74" s="21">
        <f>F74*100/C74</f>
        <v>2.8186694307267053</v>
      </c>
      <c r="H74" s="20">
        <f>SUM(H66:H73)</f>
        <v>42955.177099999986</v>
      </c>
      <c r="I74" s="41">
        <f>H74*100/C74</f>
        <v>13.648167744291317</v>
      </c>
      <c r="J74" s="20">
        <f>SUM(J66:J73)</f>
        <v>68257.731200000009</v>
      </c>
      <c r="K74" s="41">
        <f>J74*100/C74</f>
        <v>21.687559641381331</v>
      </c>
    </row>
    <row r="75" spans="1:11" x14ac:dyDescent="0.25">
      <c r="A75" s="22"/>
      <c r="B75" s="19" t="s">
        <v>237</v>
      </c>
      <c r="C75" s="20">
        <f>SUM(C11+C18+C26+C32+C39+C47+C52+C57+C64+C74)</f>
        <v>1142173.3847659999</v>
      </c>
      <c r="D75" s="20">
        <f>SUM(D11+D18+D26+D32+D39+D47+D52+D57+D64+D74)</f>
        <v>640071.77346599998</v>
      </c>
      <c r="E75" s="21">
        <f>D75*100/C75</f>
        <v>56.039808141487484</v>
      </c>
      <c r="F75" s="20">
        <f>SUM(F11,F18,F26,F32,F39,F47,F52,F57,F64,F74)</f>
        <v>141371.99100000001</v>
      </c>
      <c r="G75" s="21">
        <f>F75*100/C75</f>
        <v>12.377454499078814</v>
      </c>
      <c r="H75" s="20">
        <f>SUM(H11,H18,H26,H32,H39,H47,H52,H57,H64,H74)</f>
        <v>280612.35609999998</v>
      </c>
      <c r="I75" s="21">
        <f>H75*100/C75</f>
        <v>24.568280074000306</v>
      </c>
    </row>
    <row r="76" spans="1:11" x14ac:dyDescent="0.25">
      <c r="A76" s="131" t="s">
        <v>1</v>
      </c>
      <c r="B76" s="131"/>
      <c r="C76" s="131"/>
      <c r="D76" s="131"/>
      <c r="E76" s="131"/>
      <c r="F76" s="131"/>
      <c r="G76" s="131"/>
      <c r="H76" s="131"/>
      <c r="I76" s="131"/>
    </row>
    <row r="77" spans="1:11" x14ac:dyDescent="0.25">
      <c r="A77" s="131" t="s">
        <v>1</v>
      </c>
      <c r="B77" s="131"/>
      <c r="C77" s="131"/>
      <c r="D77" s="131"/>
      <c r="E77" s="131"/>
      <c r="F77" s="131"/>
      <c r="G77" s="131"/>
      <c r="H77" s="131"/>
      <c r="I77" s="131"/>
    </row>
    <row r="78" spans="1:11" ht="27.75" customHeight="1" x14ac:dyDescent="0.25">
      <c r="H78" s="30"/>
    </row>
    <row r="79" spans="1:11" ht="23.25" customHeight="1" x14ac:dyDescent="0.25">
      <c r="H79" s="30"/>
    </row>
    <row r="80" spans="1:11" ht="21.75" customHeight="1" x14ac:dyDescent="0.25">
      <c r="H80" s="30"/>
    </row>
    <row r="81" spans="8:8" x14ac:dyDescent="0.25">
      <c r="H81" s="30"/>
    </row>
    <row r="82" spans="8:8" x14ac:dyDescent="0.25">
      <c r="H82" s="30"/>
    </row>
    <row r="83" spans="8:8" x14ac:dyDescent="0.25">
      <c r="H83" s="30"/>
    </row>
    <row r="84" spans="8:8" x14ac:dyDescent="0.25">
      <c r="H84" s="30"/>
    </row>
    <row r="85" spans="8:8" x14ac:dyDescent="0.25">
      <c r="H85" s="30"/>
    </row>
  </sheetData>
  <mergeCells count="14">
    <mergeCell ref="A27:A32"/>
    <mergeCell ref="A1:I1"/>
    <mergeCell ref="A2:I2"/>
    <mergeCell ref="A4:A11"/>
    <mergeCell ref="A12:A18"/>
    <mergeCell ref="A19:A26"/>
    <mergeCell ref="A76:I76"/>
    <mergeCell ref="A77:I77"/>
    <mergeCell ref="A33:A39"/>
    <mergeCell ref="A40:A47"/>
    <mergeCell ref="A48:A52"/>
    <mergeCell ref="A53:A57"/>
    <mergeCell ref="A58:A64"/>
    <mergeCell ref="A66:A74"/>
  </mergeCells>
  <pageMargins left="0.7" right="0.7" top="0.75" bottom="0.75" header="0.3" footer="0.3"/>
  <pageSetup paperSize="9" orientation="portrait" r:id="rId1"/>
  <ignoredErrors>
    <ignoredError sqref="E11 G26 G18 G11 E26 E18 E74 E64 G64 E32 G32 E39:G39 E47:G47 E52:G52 G74:G75 I74:J74 E57:G5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pane xSplit="2" ySplit="4" topLeftCell="C5" activePane="bottomRight" state="frozen"/>
      <selection pane="topRight" activeCell="C1" sqref="C1"/>
      <selection pane="bottomLeft" activeCell="A6" sqref="A6"/>
      <selection pane="bottomRight" sqref="A1:J1"/>
    </sheetView>
  </sheetViews>
  <sheetFormatPr defaultRowHeight="15" x14ac:dyDescent="0.25"/>
  <cols>
    <col min="1" max="1" width="12.140625" style="13" customWidth="1"/>
    <col min="2" max="2" width="16.7109375" style="13" customWidth="1"/>
    <col min="3" max="3" width="19" style="13" customWidth="1"/>
    <col min="4" max="4" width="41.85546875" style="13" customWidth="1"/>
    <col min="5" max="5" width="20.5703125" style="30" customWidth="1"/>
    <col min="6" max="6" width="17.5703125" style="30" customWidth="1"/>
    <col min="7" max="7" width="40.42578125" style="13" customWidth="1"/>
    <col min="8" max="8" width="22.140625" style="31" customWidth="1"/>
    <col min="9" max="9" width="44.140625" style="13" customWidth="1"/>
    <col min="10" max="10" width="56.42578125" style="13" customWidth="1"/>
    <col min="11" max="16384" width="9.140625" style="13"/>
  </cols>
  <sheetData>
    <row r="1" spans="1:10" ht="19.5" x14ac:dyDescent="0.25">
      <c r="A1" s="135" t="s">
        <v>238</v>
      </c>
      <c r="B1" s="135"/>
      <c r="C1" s="135"/>
      <c r="D1" s="135"/>
      <c r="E1" s="135"/>
      <c r="F1" s="135"/>
      <c r="G1" s="135"/>
      <c r="H1" s="135"/>
      <c r="I1" s="135"/>
      <c r="J1" s="135"/>
    </row>
    <row r="2" spans="1:10" ht="19.5" x14ac:dyDescent="0.25">
      <c r="A2" s="12"/>
      <c r="B2" s="12"/>
      <c r="C2" s="12"/>
      <c r="D2" s="12"/>
      <c r="E2" s="28"/>
      <c r="F2" s="28"/>
      <c r="G2" s="12"/>
      <c r="H2" s="29"/>
      <c r="I2" s="12"/>
      <c r="J2" s="12"/>
    </row>
    <row r="3" spans="1:10" x14ac:dyDescent="0.25">
      <c r="A3" s="140" t="s">
        <v>1</v>
      </c>
      <c r="B3" s="140"/>
      <c r="C3" s="140"/>
      <c r="D3" s="140"/>
      <c r="E3" s="140"/>
      <c r="F3" s="140"/>
      <c r="G3" s="140"/>
      <c r="H3" s="140"/>
      <c r="I3" s="140"/>
      <c r="J3" s="140"/>
    </row>
    <row r="4" spans="1:10" ht="38.25" x14ac:dyDescent="0.25">
      <c r="A4" s="25" t="s">
        <v>4</v>
      </c>
      <c r="B4" s="25" t="s">
        <v>5</v>
      </c>
      <c r="C4" s="25" t="s">
        <v>122</v>
      </c>
      <c r="D4" s="25" t="s">
        <v>123</v>
      </c>
      <c r="E4" s="32" t="s">
        <v>239</v>
      </c>
      <c r="F4" s="32" t="s">
        <v>240</v>
      </c>
      <c r="G4" s="25" t="s">
        <v>241</v>
      </c>
      <c r="H4" s="33" t="s">
        <v>242</v>
      </c>
      <c r="I4" s="25" t="s">
        <v>243</v>
      </c>
      <c r="J4" s="93"/>
    </row>
    <row r="5" spans="1:10" ht="25.5" x14ac:dyDescent="0.25">
      <c r="A5" s="128" t="s">
        <v>17</v>
      </c>
      <c r="B5" s="128" t="s">
        <v>18</v>
      </c>
      <c r="C5" s="14" t="s">
        <v>244</v>
      </c>
      <c r="D5" s="14" t="s">
        <v>245</v>
      </c>
      <c r="E5" s="15">
        <v>0.30599999999999999</v>
      </c>
      <c r="F5" s="15">
        <v>0.30599999999999999</v>
      </c>
      <c r="G5" s="14" t="s">
        <v>246</v>
      </c>
      <c r="H5" s="34">
        <v>96.27</v>
      </c>
      <c r="I5" s="14" t="s">
        <v>247</v>
      </c>
      <c r="J5" s="93"/>
    </row>
    <row r="6" spans="1:10" ht="25.5" x14ac:dyDescent="0.25">
      <c r="A6" s="129"/>
      <c r="B6" s="129"/>
      <c r="C6" s="14" t="s">
        <v>132</v>
      </c>
      <c r="D6" s="14" t="s">
        <v>133</v>
      </c>
      <c r="E6" s="15">
        <v>15</v>
      </c>
      <c r="F6" s="15">
        <v>15</v>
      </c>
      <c r="G6" s="14" t="s">
        <v>246</v>
      </c>
      <c r="H6" s="34">
        <v>2999.59</v>
      </c>
      <c r="I6" s="14" t="s">
        <v>248</v>
      </c>
      <c r="J6" s="93"/>
    </row>
    <row r="7" spans="1:10" ht="25.5" x14ac:dyDescent="0.25">
      <c r="A7" s="129"/>
      <c r="B7" s="129"/>
      <c r="C7" s="14" t="s">
        <v>249</v>
      </c>
      <c r="D7" s="14" t="s">
        <v>250</v>
      </c>
      <c r="E7" s="15">
        <v>45</v>
      </c>
      <c r="F7" s="15">
        <v>45</v>
      </c>
      <c r="G7" s="14" t="s">
        <v>246</v>
      </c>
      <c r="H7" s="34">
        <v>19480</v>
      </c>
      <c r="I7" s="14" t="s">
        <v>251</v>
      </c>
      <c r="J7" s="93"/>
    </row>
    <row r="8" spans="1:10" x14ac:dyDescent="0.25">
      <c r="A8" s="129"/>
      <c r="B8" s="129"/>
      <c r="C8" s="14" t="s">
        <v>136</v>
      </c>
      <c r="D8" s="14" t="s">
        <v>137</v>
      </c>
      <c r="E8" s="15">
        <v>10.53</v>
      </c>
      <c r="F8" s="15">
        <v>10.53</v>
      </c>
      <c r="G8" s="14" t="s">
        <v>246</v>
      </c>
      <c r="H8" s="34">
        <v>2150.3200000000002</v>
      </c>
      <c r="I8" s="14" t="s">
        <v>252</v>
      </c>
      <c r="J8" s="93"/>
    </row>
    <row r="9" spans="1:10" ht="25.5" x14ac:dyDescent="0.25">
      <c r="A9" s="129"/>
      <c r="B9" s="129"/>
      <c r="C9" s="14" t="s">
        <v>138</v>
      </c>
      <c r="D9" s="14" t="s">
        <v>139</v>
      </c>
      <c r="E9" s="15">
        <v>144.86000000000001</v>
      </c>
      <c r="F9" s="15">
        <v>144.86000000000001</v>
      </c>
      <c r="G9" s="14" t="s">
        <v>246</v>
      </c>
      <c r="H9" s="34">
        <v>13950.96</v>
      </c>
      <c r="I9" s="14" t="s">
        <v>253</v>
      </c>
      <c r="J9" s="93"/>
    </row>
    <row r="10" spans="1:10" x14ac:dyDescent="0.25">
      <c r="A10" s="129"/>
      <c r="B10" s="79" t="s">
        <v>19</v>
      </c>
      <c r="C10" s="94" t="s">
        <v>1181</v>
      </c>
      <c r="D10" s="14"/>
      <c r="E10" s="15"/>
      <c r="F10" s="15"/>
      <c r="G10" s="14"/>
      <c r="H10" s="34"/>
      <c r="I10" s="14"/>
      <c r="J10" s="93"/>
    </row>
    <row r="11" spans="1:10" x14ac:dyDescent="0.25">
      <c r="A11" s="129"/>
      <c r="B11" s="79" t="s">
        <v>20</v>
      </c>
      <c r="C11" s="94" t="s">
        <v>1181</v>
      </c>
      <c r="D11" s="14"/>
      <c r="E11" s="15"/>
      <c r="F11" s="15"/>
      <c r="G11" s="14"/>
      <c r="H11" s="34"/>
      <c r="I11" s="14"/>
      <c r="J11" s="93"/>
    </row>
    <row r="12" spans="1:10" ht="38.25" x14ac:dyDescent="0.25">
      <c r="A12" s="129"/>
      <c r="B12" s="128" t="s">
        <v>21</v>
      </c>
      <c r="C12" s="14" t="s">
        <v>128</v>
      </c>
      <c r="D12" s="14" t="s">
        <v>129</v>
      </c>
      <c r="E12" s="15">
        <v>48</v>
      </c>
      <c r="F12" s="15">
        <v>48</v>
      </c>
      <c r="G12" s="14" t="s">
        <v>254</v>
      </c>
      <c r="H12" s="34">
        <v>203.28</v>
      </c>
      <c r="I12" s="14" t="s">
        <v>255</v>
      </c>
      <c r="J12" s="93"/>
    </row>
    <row r="13" spans="1:10" ht="38.25" x14ac:dyDescent="0.25">
      <c r="A13" s="129"/>
      <c r="B13" s="129"/>
      <c r="C13" s="14" t="s">
        <v>136</v>
      </c>
      <c r="D13" s="14" t="s">
        <v>137</v>
      </c>
      <c r="E13" s="15">
        <v>5</v>
      </c>
      <c r="F13" s="15">
        <v>5</v>
      </c>
      <c r="G13" s="14" t="s">
        <v>254</v>
      </c>
      <c r="H13" s="34">
        <v>350</v>
      </c>
      <c r="I13" s="14" t="s">
        <v>255</v>
      </c>
      <c r="J13" s="93"/>
    </row>
    <row r="14" spans="1:10" ht="38.25" x14ac:dyDescent="0.25">
      <c r="A14" s="129"/>
      <c r="B14" s="129"/>
      <c r="C14" s="14" t="s">
        <v>164</v>
      </c>
      <c r="D14" s="14" t="s">
        <v>165</v>
      </c>
      <c r="E14" s="15">
        <v>197.5</v>
      </c>
      <c r="F14" s="15">
        <v>44.5</v>
      </c>
      <c r="G14" s="14" t="s">
        <v>254</v>
      </c>
      <c r="H14" s="34">
        <v>8990.15</v>
      </c>
      <c r="I14" s="14" t="s">
        <v>255</v>
      </c>
      <c r="J14" s="93"/>
    </row>
    <row r="15" spans="1:10" ht="38.25" x14ac:dyDescent="0.25">
      <c r="A15" s="129"/>
      <c r="B15" s="129"/>
      <c r="C15" s="14" t="s">
        <v>140</v>
      </c>
      <c r="D15" s="14" t="s">
        <v>141</v>
      </c>
      <c r="E15" s="15">
        <v>30</v>
      </c>
      <c r="F15" s="15">
        <v>30</v>
      </c>
      <c r="G15" s="14" t="s">
        <v>90</v>
      </c>
      <c r="H15" s="34">
        <v>0.01</v>
      </c>
      <c r="I15" s="14" t="s">
        <v>255</v>
      </c>
      <c r="J15" s="93"/>
    </row>
    <row r="16" spans="1:10" ht="38.25" x14ac:dyDescent="0.25">
      <c r="A16" s="129"/>
      <c r="B16" s="129"/>
      <c r="C16" s="14" t="s">
        <v>157</v>
      </c>
      <c r="D16" s="14" t="s">
        <v>158</v>
      </c>
      <c r="E16" s="15">
        <v>70</v>
      </c>
      <c r="F16" s="15">
        <v>70</v>
      </c>
      <c r="G16" s="14" t="s">
        <v>254</v>
      </c>
      <c r="H16" s="34">
        <v>6776</v>
      </c>
      <c r="I16" s="14" t="s">
        <v>255</v>
      </c>
      <c r="J16" s="93"/>
    </row>
    <row r="17" spans="1:10" x14ac:dyDescent="0.25">
      <c r="A17" s="129"/>
      <c r="B17" s="79" t="s">
        <v>22</v>
      </c>
      <c r="C17" s="14" t="s">
        <v>157</v>
      </c>
      <c r="D17" s="14" t="s">
        <v>158</v>
      </c>
      <c r="E17" s="15">
        <v>1</v>
      </c>
      <c r="F17" s="15">
        <v>1</v>
      </c>
      <c r="G17" s="14" t="s">
        <v>256</v>
      </c>
      <c r="H17" s="34">
        <v>100</v>
      </c>
      <c r="I17" s="14" t="s">
        <v>257</v>
      </c>
      <c r="J17" s="93"/>
    </row>
    <row r="18" spans="1:10" x14ac:dyDescent="0.25">
      <c r="A18" s="129"/>
      <c r="B18" s="14" t="s">
        <v>23</v>
      </c>
      <c r="C18" s="94" t="s">
        <v>1181</v>
      </c>
      <c r="D18" s="94"/>
      <c r="E18" s="95"/>
      <c r="F18" s="95"/>
      <c r="G18" s="94"/>
      <c r="H18" s="96"/>
      <c r="I18" s="94"/>
      <c r="J18" s="93"/>
    </row>
    <row r="19" spans="1:10" ht="25.5" x14ac:dyDescent="0.25">
      <c r="A19" s="129"/>
      <c r="B19" s="79" t="s">
        <v>24</v>
      </c>
      <c r="C19" s="14" t="s">
        <v>136</v>
      </c>
      <c r="D19" s="14" t="s">
        <v>137</v>
      </c>
      <c r="E19" s="15">
        <v>8.68</v>
      </c>
      <c r="F19" s="15">
        <v>8.68</v>
      </c>
      <c r="G19" s="14" t="s">
        <v>258</v>
      </c>
      <c r="H19" s="34">
        <v>903.33</v>
      </c>
      <c r="I19" s="14" t="s">
        <v>259</v>
      </c>
      <c r="J19" s="93"/>
    </row>
    <row r="20" spans="1:10" x14ac:dyDescent="0.25">
      <c r="A20" s="130"/>
      <c r="B20" s="94"/>
      <c r="C20" s="94"/>
      <c r="D20" s="19" t="s">
        <v>25</v>
      </c>
      <c r="E20" s="20">
        <f>SUM(E5:E19)</f>
        <v>575.87599999999998</v>
      </c>
      <c r="F20" s="20">
        <f>SUM(F5:F19)</f>
        <v>422.87600000000003</v>
      </c>
      <c r="G20" s="94"/>
      <c r="H20" s="35">
        <f>SUM(H5:H19)</f>
        <v>55999.91</v>
      </c>
      <c r="I20" s="94"/>
      <c r="J20" s="93"/>
    </row>
    <row r="21" spans="1:10" ht="25.5" x14ac:dyDescent="0.25">
      <c r="A21" s="128" t="s">
        <v>26</v>
      </c>
      <c r="B21" s="128" t="s">
        <v>27</v>
      </c>
      <c r="C21" s="14" t="s">
        <v>128</v>
      </c>
      <c r="D21" s="14" t="s">
        <v>129</v>
      </c>
      <c r="E21" s="15">
        <v>19.760000000000002</v>
      </c>
      <c r="F21" s="15">
        <v>19.760000000000002</v>
      </c>
      <c r="G21" s="14" t="s">
        <v>260</v>
      </c>
      <c r="H21" s="34">
        <v>3000</v>
      </c>
      <c r="I21" s="14" t="s">
        <v>261</v>
      </c>
      <c r="J21" s="93"/>
    </row>
    <row r="22" spans="1:10" ht="25.5" x14ac:dyDescent="0.25">
      <c r="A22" s="129"/>
      <c r="B22" s="129"/>
      <c r="C22" s="14" t="s">
        <v>130</v>
      </c>
      <c r="D22" s="14" t="s">
        <v>131</v>
      </c>
      <c r="E22" s="15">
        <v>15.99</v>
      </c>
      <c r="F22" s="15">
        <v>15.99</v>
      </c>
      <c r="G22" s="14" t="s">
        <v>260</v>
      </c>
      <c r="H22" s="34">
        <v>50000</v>
      </c>
      <c r="I22" s="14" t="s">
        <v>261</v>
      </c>
      <c r="J22" s="93"/>
    </row>
    <row r="23" spans="1:10" x14ac:dyDescent="0.25">
      <c r="A23" s="129"/>
      <c r="B23" s="14" t="s">
        <v>28</v>
      </c>
      <c r="C23" s="94" t="s">
        <v>1181</v>
      </c>
      <c r="D23" s="94"/>
      <c r="E23" s="95"/>
      <c r="F23" s="95"/>
      <c r="G23" s="94"/>
      <c r="H23" s="96"/>
      <c r="I23" s="94"/>
      <c r="J23" s="93"/>
    </row>
    <row r="24" spans="1:10" x14ac:dyDescent="0.25">
      <c r="A24" s="129"/>
      <c r="B24" s="79" t="s">
        <v>29</v>
      </c>
      <c r="C24" s="14" t="s">
        <v>147</v>
      </c>
      <c r="D24" s="14" t="s">
        <v>148</v>
      </c>
      <c r="E24" s="15">
        <v>0.61299999999999999</v>
      </c>
      <c r="F24" s="15">
        <v>0.61299999999999999</v>
      </c>
      <c r="G24" s="14" t="s">
        <v>262</v>
      </c>
      <c r="H24" s="34">
        <v>37665.4</v>
      </c>
      <c r="I24" s="14" t="s">
        <v>263</v>
      </c>
      <c r="J24" s="93"/>
    </row>
    <row r="25" spans="1:10" ht="25.5" x14ac:dyDescent="0.25">
      <c r="A25" s="129"/>
      <c r="B25" s="128" t="s">
        <v>30</v>
      </c>
      <c r="C25" s="14" t="s">
        <v>128</v>
      </c>
      <c r="D25" s="14" t="s">
        <v>129</v>
      </c>
      <c r="E25" s="15">
        <v>156</v>
      </c>
      <c r="F25" s="15">
        <v>156</v>
      </c>
      <c r="G25" s="14" t="s">
        <v>264</v>
      </c>
      <c r="H25" s="34">
        <v>10316</v>
      </c>
      <c r="I25" s="14" t="s">
        <v>265</v>
      </c>
      <c r="J25" s="93"/>
    </row>
    <row r="26" spans="1:10" ht="25.5" x14ac:dyDescent="0.25">
      <c r="A26" s="129"/>
      <c r="B26" s="129"/>
      <c r="C26" s="14" t="s">
        <v>157</v>
      </c>
      <c r="D26" s="14" t="s">
        <v>158</v>
      </c>
      <c r="E26" s="15">
        <v>20</v>
      </c>
      <c r="F26" s="15">
        <v>20</v>
      </c>
      <c r="G26" s="14" t="s">
        <v>264</v>
      </c>
      <c r="H26" s="34">
        <v>6568.4</v>
      </c>
      <c r="I26" s="14" t="s">
        <v>266</v>
      </c>
      <c r="J26" s="93"/>
    </row>
    <row r="27" spans="1:10" ht="25.5" x14ac:dyDescent="0.25">
      <c r="A27" s="129"/>
      <c r="B27" s="129"/>
      <c r="C27" s="14" t="s">
        <v>162</v>
      </c>
      <c r="D27" s="14" t="s">
        <v>163</v>
      </c>
      <c r="E27" s="15">
        <v>173.9</v>
      </c>
      <c r="F27" s="15">
        <v>173.9</v>
      </c>
      <c r="G27" s="14" t="s">
        <v>264</v>
      </c>
      <c r="H27" s="34">
        <v>30161.9</v>
      </c>
      <c r="I27" s="14" t="s">
        <v>267</v>
      </c>
      <c r="J27" s="93"/>
    </row>
    <row r="28" spans="1:10" x14ac:dyDescent="0.25">
      <c r="A28" s="129"/>
      <c r="B28" s="14" t="s">
        <v>31</v>
      </c>
      <c r="C28" s="94"/>
      <c r="D28" s="94"/>
      <c r="E28" s="95"/>
      <c r="F28" s="95"/>
      <c r="G28" s="94"/>
      <c r="H28" s="96"/>
      <c r="I28" s="94"/>
      <c r="J28" s="93"/>
    </row>
    <row r="29" spans="1:10" ht="25.5" x14ac:dyDescent="0.25">
      <c r="A29" s="129"/>
      <c r="B29" s="128" t="s">
        <v>32</v>
      </c>
      <c r="C29" s="14" t="s">
        <v>268</v>
      </c>
      <c r="D29" s="14" t="s">
        <v>269</v>
      </c>
      <c r="E29" s="15">
        <v>9</v>
      </c>
      <c r="F29" s="15">
        <v>9</v>
      </c>
      <c r="G29" s="14" t="s">
        <v>262</v>
      </c>
      <c r="H29" s="34">
        <v>968</v>
      </c>
      <c r="I29" s="14" t="s">
        <v>270</v>
      </c>
      <c r="J29" s="93"/>
    </row>
    <row r="30" spans="1:10" ht="25.5" x14ac:dyDescent="0.25">
      <c r="A30" s="129"/>
      <c r="B30" s="129"/>
      <c r="C30" s="14" t="s">
        <v>271</v>
      </c>
      <c r="D30" s="14" t="s">
        <v>272</v>
      </c>
      <c r="E30" s="15">
        <v>6.7130000000000001</v>
      </c>
      <c r="F30" s="15">
        <v>6.7130000000000001</v>
      </c>
      <c r="G30" s="14" t="s">
        <v>273</v>
      </c>
      <c r="H30" s="34">
        <v>11749.95</v>
      </c>
      <c r="I30" s="14" t="s">
        <v>274</v>
      </c>
      <c r="J30" s="93"/>
    </row>
    <row r="31" spans="1:10" x14ac:dyDescent="0.25">
      <c r="A31" s="130"/>
      <c r="B31" s="94"/>
      <c r="C31" s="94"/>
      <c r="D31" s="19" t="s">
        <v>25</v>
      </c>
      <c r="E31" s="20">
        <f>SUM(E21:E30)</f>
        <v>401.97600000000006</v>
      </c>
      <c r="F31" s="20">
        <f>SUM(F21:F30)</f>
        <v>401.97600000000006</v>
      </c>
      <c r="G31" s="94"/>
      <c r="H31" s="35">
        <f>SUM(H21:H30)</f>
        <v>150429.65</v>
      </c>
      <c r="I31" s="94"/>
      <c r="J31" s="93"/>
    </row>
    <row r="32" spans="1:10" ht="25.5" x14ac:dyDescent="0.25">
      <c r="A32" s="128" t="s">
        <v>33</v>
      </c>
      <c r="B32" s="128" t="s">
        <v>34</v>
      </c>
      <c r="C32" s="14" t="s">
        <v>128</v>
      </c>
      <c r="D32" s="14" t="s">
        <v>129</v>
      </c>
      <c r="E32" s="15">
        <v>218.8</v>
      </c>
      <c r="F32" s="15">
        <v>218.8</v>
      </c>
      <c r="G32" s="14" t="s">
        <v>273</v>
      </c>
      <c r="H32" s="34">
        <v>25398.3</v>
      </c>
      <c r="I32" s="14" t="s">
        <v>275</v>
      </c>
      <c r="J32" s="93"/>
    </row>
    <row r="33" spans="1:10" ht="25.5" x14ac:dyDescent="0.25">
      <c r="A33" s="129"/>
      <c r="B33" s="129"/>
      <c r="C33" s="14" t="s">
        <v>138</v>
      </c>
      <c r="D33" s="14" t="s">
        <v>139</v>
      </c>
      <c r="E33" s="15">
        <v>198.98</v>
      </c>
      <c r="F33" s="15">
        <v>198.98</v>
      </c>
      <c r="G33" s="14" t="s">
        <v>273</v>
      </c>
      <c r="H33" s="34">
        <v>8426.7999999999993</v>
      </c>
      <c r="I33" s="14" t="s">
        <v>275</v>
      </c>
      <c r="J33" s="93"/>
    </row>
    <row r="34" spans="1:10" ht="25.5" x14ac:dyDescent="0.25">
      <c r="A34" s="129"/>
      <c r="B34" s="129"/>
      <c r="C34" s="14" t="s">
        <v>149</v>
      </c>
      <c r="D34" s="14" t="s">
        <v>150</v>
      </c>
      <c r="E34" s="15">
        <v>1.34</v>
      </c>
      <c r="F34" s="15">
        <v>1.34</v>
      </c>
      <c r="G34" s="14" t="s">
        <v>273</v>
      </c>
      <c r="H34" s="34">
        <v>50.26</v>
      </c>
      <c r="I34" s="14" t="s">
        <v>275</v>
      </c>
      <c r="J34" s="93"/>
    </row>
    <row r="35" spans="1:10" ht="25.5" x14ac:dyDescent="0.25">
      <c r="A35" s="129"/>
      <c r="B35" s="129"/>
      <c r="C35" s="14" t="s">
        <v>157</v>
      </c>
      <c r="D35" s="14" t="s">
        <v>158</v>
      </c>
      <c r="E35" s="15">
        <v>283.16000000000003</v>
      </c>
      <c r="F35" s="15">
        <v>283.16000000000003</v>
      </c>
      <c r="G35" s="14" t="s">
        <v>273</v>
      </c>
      <c r="H35" s="34">
        <v>15007.48</v>
      </c>
      <c r="I35" s="14" t="s">
        <v>275</v>
      </c>
      <c r="J35" s="93"/>
    </row>
    <row r="36" spans="1:10" ht="25.5" x14ac:dyDescent="0.25">
      <c r="A36" s="129"/>
      <c r="B36" s="79" t="s">
        <v>35</v>
      </c>
      <c r="C36" s="14" t="s">
        <v>153</v>
      </c>
      <c r="D36" s="14" t="s">
        <v>154</v>
      </c>
      <c r="E36" s="15">
        <v>473.31</v>
      </c>
      <c r="F36" s="15">
        <v>473.31</v>
      </c>
      <c r="G36" s="14" t="s">
        <v>276</v>
      </c>
      <c r="H36" s="34">
        <v>18000</v>
      </c>
      <c r="I36" s="14" t="s">
        <v>277</v>
      </c>
      <c r="J36" s="93"/>
    </row>
    <row r="37" spans="1:10" ht="25.5" x14ac:dyDescent="0.25">
      <c r="A37" s="129"/>
      <c r="B37" s="128" t="s">
        <v>36</v>
      </c>
      <c r="C37" s="14" t="s">
        <v>278</v>
      </c>
      <c r="D37" s="14" t="s">
        <v>279</v>
      </c>
      <c r="E37" s="15">
        <v>0.67400000000000004</v>
      </c>
      <c r="F37" s="15">
        <v>0.67400000000000004</v>
      </c>
      <c r="G37" s="14" t="s">
        <v>280</v>
      </c>
      <c r="H37" s="34">
        <v>1.1399999999999999</v>
      </c>
      <c r="I37" s="14" t="s">
        <v>281</v>
      </c>
      <c r="J37" s="93"/>
    </row>
    <row r="38" spans="1:10" x14ac:dyDescent="0.25">
      <c r="A38" s="129"/>
      <c r="B38" s="129"/>
      <c r="C38" s="14" t="s">
        <v>128</v>
      </c>
      <c r="D38" s="14" t="s">
        <v>129</v>
      </c>
      <c r="E38" s="15">
        <v>304.93</v>
      </c>
      <c r="F38" s="15">
        <v>304.93</v>
      </c>
      <c r="G38" s="14" t="s">
        <v>262</v>
      </c>
      <c r="H38" s="34">
        <v>18.78</v>
      </c>
      <c r="I38" s="14" t="s">
        <v>282</v>
      </c>
      <c r="J38" s="93"/>
    </row>
    <row r="39" spans="1:10" ht="25.5" x14ac:dyDescent="0.25">
      <c r="A39" s="129"/>
      <c r="B39" s="79" t="s">
        <v>37</v>
      </c>
      <c r="C39" s="14" t="s">
        <v>138</v>
      </c>
      <c r="D39" s="14" t="s">
        <v>139</v>
      </c>
      <c r="E39" s="15">
        <v>33.380000000000003</v>
      </c>
      <c r="F39" s="15">
        <v>33.380000000000003</v>
      </c>
      <c r="G39" s="14" t="s">
        <v>283</v>
      </c>
      <c r="H39" s="34">
        <v>4337.4799999999996</v>
      </c>
      <c r="I39" s="14" t="s">
        <v>266</v>
      </c>
      <c r="J39" s="93"/>
    </row>
    <row r="40" spans="1:10" ht="25.5" x14ac:dyDescent="0.25">
      <c r="A40" s="129"/>
      <c r="B40" s="128" t="s">
        <v>38</v>
      </c>
      <c r="C40" s="14" t="s">
        <v>153</v>
      </c>
      <c r="D40" s="14" t="s">
        <v>154</v>
      </c>
      <c r="E40" s="15">
        <v>38.04</v>
      </c>
      <c r="F40" s="15">
        <v>38.04</v>
      </c>
      <c r="G40" s="14" t="s">
        <v>262</v>
      </c>
      <c r="H40" s="138">
        <v>2972</v>
      </c>
      <c r="I40" s="14" t="s">
        <v>1198</v>
      </c>
      <c r="J40" s="93"/>
    </row>
    <row r="41" spans="1:10" ht="25.5" x14ac:dyDescent="0.25">
      <c r="A41" s="129"/>
      <c r="B41" s="130"/>
      <c r="C41" s="14" t="s">
        <v>128</v>
      </c>
      <c r="D41" s="14" t="s">
        <v>129</v>
      </c>
      <c r="E41" s="15">
        <v>15.7</v>
      </c>
      <c r="F41" s="15">
        <v>15.7</v>
      </c>
      <c r="G41" s="14" t="s">
        <v>262</v>
      </c>
      <c r="H41" s="139"/>
      <c r="I41" s="14" t="s">
        <v>1198</v>
      </c>
      <c r="J41" s="93"/>
    </row>
    <row r="42" spans="1:10" ht="25.5" x14ac:dyDescent="0.25">
      <c r="A42" s="129"/>
      <c r="B42" s="128" t="s">
        <v>39</v>
      </c>
      <c r="C42" s="14" t="s">
        <v>153</v>
      </c>
      <c r="D42" s="14" t="s">
        <v>154</v>
      </c>
      <c r="E42" s="15">
        <v>7</v>
      </c>
      <c r="F42" s="15">
        <v>7</v>
      </c>
      <c r="G42" s="14" t="s">
        <v>1225</v>
      </c>
      <c r="H42" s="34">
        <v>521.84</v>
      </c>
      <c r="I42" s="14" t="s">
        <v>1226</v>
      </c>
      <c r="J42" s="93"/>
    </row>
    <row r="43" spans="1:10" ht="25.5" x14ac:dyDescent="0.25">
      <c r="A43" s="129"/>
      <c r="B43" s="130"/>
      <c r="C43" s="14" t="s">
        <v>128</v>
      </c>
      <c r="D43" s="14" t="s">
        <v>129</v>
      </c>
      <c r="E43" s="15">
        <v>12.9</v>
      </c>
      <c r="F43" s="15">
        <v>12.9</v>
      </c>
      <c r="G43" s="14" t="s">
        <v>1223</v>
      </c>
      <c r="H43" s="34">
        <v>983.37</v>
      </c>
      <c r="I43" s="14" t="s">
        <v>1224</v>
      </c>
      <c r="J43" s="93"/>
    </row>
    <row r="44" spans="1:10" ht="25.5" x14ac:dyDescent="0.25">
      <c r="A44" s="129"/>
      <c r="B44" s="79" t="s">
        <v>40</v>
      </c>
      <c r="C44" s="14" t="s">
        <v>128</v>
      </c>
      <c r="D44" s="14" t="s">
        <v>129</v>
      </c>
      <c r="E44" s="15">
        <v>184</v>
      </c>
      <c r="F44" s="15">
        <v>184</v>
      </c>
      <c r="G44" s="14" t="s">
        <v>284</v>
      </c>
      <c r="H44" s="34">
        <v>8780</v>
      </c>
      <c r="I44" s="14" t="s">
        <v>285</v>
      </c>
      <c r="J44" s="93"/>
    </row>
    <row r="45" spans="1:10" x14ac:dyDescent="0.25">
      <c r="A45" s="130"/>
      <c r="B45" s="94"/>
      <c r="C45" s="94"/>
      <c r="D45" s="19" t="s">
        <v>25</v>
      </c>
      <c r="E45" s="20">
        <f>SUM(E32:E44)</f>
        <v>1772.2140000000002</v>
      </c>
      <c r="F45" s="20">
        <f>SUM(F32:F44)</f>
        <v>1772.2140000000002</v>
      </c>
      <c r="G45" s="94"/>
      <c r="H45" s="35">
        <f>SUM(H32:H44)</f>
        <v>84497.449999999983</v>
      </c>
      <c r="I45" s="14"/>
      <c r="J45" s="93"/>
    </row>
    <row r="46" spans="1:10" ht="25.5" x14ac:dyDescent="0.25">
      <c r="A46" s="128" t="s">
        <v>41</v>
      </c>
      <c r="B46" s="79" t="s">
        <v>42</v>
      </c>
      <c r="C46" s="14" t="s">
        <v>153</v>
      </c>
      <c r="D46" s="14" t="s">
        <v>154</v>
      </c>
      <c r="E46" s="15">
        <v>3.98</v>
      </c>
      <c r="F46" s="15">
        <v>3.98</v>
      </c>
      <c r="G46" s="14" t="s">
        <v>286</v>
      </c>
      <c r="H46" s="34">
        <v>316.93</v>
      </c>
      <c r="I46" s="14" t="s">
        <v>287</v>
      </c>
      <c r="J46" s="93"/>
    </row>
    <row r="47" spans="1:10" ht="25.5" x14ac:dyDescent="0.25">
      <c r="A47" s="129"/>
      <c r="B47" s="79" t="s">
        <v>43</v>
      </c>
      <c r="C47" s="14" t="s">
        <v>138</v>
      </c>
      <c r="D47" s="14" t="s">
        <v>139</v>
      </c>
      <c r="E47" s="15">
        <v>7.5</v>
      </c>
      <c r="F47" s="15">
        <v>7.5</v>
      </c>
      <c r="G47" s="14" t="s">
        <v>260</v>
      </c>
      <c r="H47" s="34">
        <v>3594</v>
      </c>
      <c r="I47" s="14" t="s">
        <v>288</v>
      </c>
      <c r="J47" s="93"/>
    </row>
    <row r="48" spans="1:10" ht="25.5" x14ac:dyDescent="0.25">
      <c r="A48" s="129"/>
      <c r="B48" s="128" t="s">
        <v>44</v>
      </c>
      <c r="C48" s="14" t="s">
        <v>128</v>
      </c>
      <c r="D48" s="14" t="s">
        <v>129</v>
      </c>
      <c r="E48" s="15">
        <v>8.9350000000000005</v>
      </c>
      <c r="F48" s="15">
        <v>8.9350000000000005</v>
      </c>
      <c r="G48" s="14" t="s">
        <v>286</v>
      </c>
      <c r="H48" s="34">
        <v>897.34</v>
      </c>
      <c r="I48" s="14" t="s">
        <v>287</v>
      </c>
      <c r="J48" s="93"/>
    </row>
    <row r="49" spans="1:10" ht="25.5" x14ac:dyDescent="0.25">
      <c r="A49" s="129"/>
      <c r="B49" s="129"/>
      <c r="C49" s="14" t="s">
        <v>153</v>
      </c>
      <c r="D49" s="14" t="s">
        <v>154</v>
      </c>
      <c r="E49" s="15">
        <v>22.98</v>
      </c>
      <c r="F49" s="15">
        <v>22.98</v>
      </c>
      <c r="G49" s="14" t="s">
        <v>286</v>
      </c>
      <c r="H49" s="34">
        <v>1829.9</v>
      </c>
      <c r="I49" s="14" t="s">
        <v>287</v>
      </c>
      <c r="J49" s="93"/>
    </row>
    <row r="50" spans="1:10" ht="25.5" x14ac:dyDescent="0.25">
      <c r="A50" s="129"/>
      <c r="B50" s="129"/>
      <c r="C50" s="14" t="s">
        <v>157</v>
      </c>
      <c r="D50" s="14" t="s">
        <v>158</v>
      </c>
      <c r="E50" s="15">
        <v>10.64</v>
      </c>
      <c r="F50" s="15">
        <v>10.64</v>
      </c>
      <c r="G50" s="14" t="s">
        <v>286</v>
      </c>
      <c r="H50" s="34">
        <v>874.26</v>
      </c>
      <c r="I50" s="14" t="s">
        <v>287</v>
      </c>
      <c r="J50" s="93"/>
    </row>
    <row r="51" spans="1:10" ht="33" customHeight="1" x14ac:dyDescent="0.25">
      <c r="A51" s="129"/>
      <c r="B51" s="128" t="s">
        <v>45</v>
      </c>
      <c r="C51" s="14" t="s">
        <v>128</v>
      </c>
      <c r="D51" s="14" t="s">
        <v>129</v>
      </c>
      <c r="E51" s="15">
        <v>20.954999999999998</v>
      </c>
      <c r="F51" s="15">
        <v>20.954999999999998</v>
      </c>
      <c r="G51" s="14" t="s">
        <v>289</v>
      </c>
      <c r="H51" s="34">
        <v>1901</v>
      </c>
      <c r="I51" s="14" t="s">
        <v>290</v>
      </c>
      <c r="J51" s="93"/>
    </row>
    <row r="52" spans="1:10" ht="25.5" x14ac:dyDescent="0.25">
      <c r="A52" s="129"/>
      <c r="B52" s="129"/>
      <c r="C52" s="14" t="s">
        <v>136</v>
      </c>
      <c r="D52" s="14" t="s">
        <v>137</v>
      </c>
      <c r="E52" s="15">
        <v>73.760000000000005</v>
      </c>
      <c r="F52" s="15">
        <v>73.760000000000005</v>
      </c>
      <c r="G52" s="14" t="s">
        <v>291</v>
      </c>
      <c r="H52" s="34">
        <v>10289.52</v>
      </c>
      <c r="I52" s="14" t="s">
        <v>292</v>
      </c>
      <c r="J52" s="93"/>
    </row>
    <row r="53" spans="1:10" ht="25.5" x14ac:dyDescent="0.25">
      <c r="A53" s="129"/>
      <c r="B53" s="129"/>
      <c r="C53" s="14" t="s">
        <v>153</v>
      </c>
      <c r="D53" s="14" t="s">
        <v>154</v>
      </c>
      <c r="E53" s="15">
        <v>23.52</v>
      </c>
      <c r="F53" s="15">
        <v>23.52</v>
      </c>
      <c r="G53" s="14" t="s">
        <v>289</v>
      </c>
      <c r="H53" s="34">
        <v>1643</v>
      </c>
      <c r="I53" s="14" t="s">
        <v>290</v>
      </c>
      <c r="J53" s="93"/>
    </row>
    <row r="54" spans="1:10" ht="25.5" x14ac:dyDescent="0.25">
      <c r="A54" s="129"/>
      <c r="B54" s="79" t="s">
        <v>46</v>
      </c>
      <c r="C54" s="14" t="s">
        <v>128</v>
      </c>
      <c r="D54" s="14" t="s">
        <v>129</v>
      </c>
      <c r="E54" s="15">
        <v>50</v>
      </c>
      <c r="F54" s="15">
        <v>44.61</v>
      </c>
      <c r="G54" s="14" t="s">
        <v>260</v>
      </c>
      <c r="H54" s="34">
        <v>4850</v>
      </c>
      <c r="I54" s="14" t="s">
        <v>293</v>
      </c>
      <c r="J54" s="93"/>
    </row>
    <row r="55" spans="1:10" x14ac:dyDescent="0.25">
      <c r="A55" s="130"/>
      <c r="B55" s="94"/>
      <c r="C55" s="94"/>
      <c r="D55" s="19" t="s">
        <v>25</v>
      </c>
      <c r="E55" s="20">
        <f>SUM(E46:E54)</f>
        <v>222.27</v>
      </c>
      <c r="F55" s="20">
        <f>SUM(F46:F54)</f>
        <v>216.88</v>
      </c>
      <c r="G55" s="94"/>
      <c r="H55" s="35">
        <f>SUM(H46:H54)</f>
        <v>26195.95</v>
      </c>
      <c r="I55" s="94"/>
      <c r="J55" s="93"/>
    </row>
    <row r="56" spans="1:10" ht="25.5" x14ac:dyDescent="0.25">
      <c r="A56" s="128" t="s">
        <v>47</v>
      </c>
      <c r="B56" s="128" t="s">
        <v>48</v>
      </c>
      <c r="C56" s="14" t="s">
        <v>128</v>
      </c>
      <c r="D56" s="14" t="s">
        <v>129</v>
      </c>
      <c r="E56" s="15">
        <v>3.92</v>
      </c>
      <c r="F56" s="15">
        <v>3.92</v>
      </c>
      <c r="G56" s="14" t="s">
        <v>294</v>
      </c>
      <c r="H56" s="34">
        <v>706</v>
      </c>
      <c r="I56" s="14" t="s">
        <v>295</v>
      </c>
      <c r="J56" s="93"/>
    </row>
    <row r="57" spans="1:10" ht="25.5" x14ac:dyDescent="0.25">
      <c r="A57" s="129"/>
      <c r="B57" s="129"/>
      <c r="C57" s="14" t="s">
        <v>151</v>
      </c>
      <c r="D57" s="14" t="s">
        <v>152</v>
      </c>
      <c r="E57" s="15">
        <v>53.093000000000004</v>
      </c>
      <c r="F57" s="15">
        <v>53.093000000000004</v>
      </c>
      <c r="G57" s="14" t="s">
        <v>294</v>
      </c>
      <c r="H57" s="34">
        <v>7298</v>
      </c>
      <c r="I57" s="14" t="s">
        <v>296</v>
      </c>
      <c r="J57" s="93"/>
    </row>
    <row r="58" spans="1:10" x14ac:dyDescent="0.25">
      <c r="A58" s="129"/>
      <c r="B58" s="79" t="s">
        <v>49</v>
      </c>
      <c r="C58" s="14" t="s">
        <v>128</v>
      </c>
      <c r="D58" s="14" t="s">
        <v>129</v>
      </c>
      <c r="E58" s="15">
        <v>15</v>
      </c>
      <c r="F58" s="15">
        <v>15</v>
      </c>
      <c r="G58" s="14" t="s">
        <v>297</v>
      </c>
      <c r="H58" s="34">
        <v>2377.66</v>
      </c>
      <c r="I58" s="14" t="s">
        <v>90</v>
      </c>
      <c r="J58" s="93"/>
    </row>
    <row r="59" spans="1:10" ht="25.5" x14ac:dyDescent="0.25">
      <c r="A59" s="129"/>
      <c r="B59" s="128" t="s">
        <v>50</v>
      </c>
      <c r="C59" s="14" t="s">
        <v>128</v>
      </c>
      <c r="D59" s="14" t="s">
        <v>129</v>
      </c>
      <c r="E59" s="15">
        <v>115.64</v>
      </c>
      <c r="F59" s="15">
        <v>115.64</v>
      </c>
      <c r="G59" s="14" t="s">
        <v>273</v>
      </c>
      <c r="H59" s="34">
        <v>12333.6</v>
      </c>
      <c r="I59" s="14" t="s">
        <v>298</v>
      </c>
      <c r="J59" s="93"/>
    </row>
    <row r="60" spans="1:10" ht="25.5" x14ac:dyDescent="0.25">
      <c r="A60" s="129"/>
      <c r="B60" s="129"/>
      <c r="C60" s="14" t="s">
        <v>299</v>
      </c>
      <c r="D60" s="14" t="s">
        <v>161</v>
      </c>
      <c r="E60" s="15">
        <v>4.5999999999999999E-2</v>
      </c>
      <c r="F60" s="15">
        <v>4.5999999999999999E-2</v>
      </c>
      <c r="G60" s="14" t="s">
        <v>273</v>
      </c>
      <c r="H60" s="34">
        <v>4.25</v>
      </c>
      <c r="I60" s="14" t="s">
        <v>298</v>
      </c>
      <c r="J60" s="93"/>
    </row>
    <row r="61" spans="1:10" ht="25.5" x14ac:dyDescent="0.25">
      <c r="A61" s="129"/>
      <c r="B61" s="129"/>
      <c r="C61" s="14" t="s">
        <v>159</v>
      </c>
      <c r="D61" s="14" t="s">
        <v>160</v>
      </c>
      <c r="E61" s="15">
        <v>5.0000000000000001E-3</v>
      </c>
      <c r="F61" s="15">
        <v>5.0000000000000001E-3</v>
      </c>
      <c r="G61" s="14" t="s">
        <v>273</v>
      </c>
      <c r="H61" s="34">
        <v>0.4</v>
      </c>
      <c r="I61" s="14" t="s">
        <v>298</v>
      </c>
      <c r="J61" s="93"/>
    </row>
    <row r="62" spans="1:10" ht="25.5" x14ac:dyDescent="0.25">
      <c r="A62" s="129"/>
      <c r="B62" s="129"/>
      <c r="C62" s="14" t="s">
        <v>142</v>
      </c>
      <c r="D62" s="14" t="s">
        <v>143</v>
      </c>
      <c r="E62" s="15">
        <v>9.6000000000000002E-2</v>
      </c>
      <c r="F62" s="15">
        <v>9.6000000000000002E-2</v>
      </c>
      <c r="G62" s="14" t="s">
        <v>300</v>
      </c>
      <c r="H62" s="34">
        <v>8.85</v>
      </c>
      <c r="I62" s="14" t="s">
        <v>298</v>
      </c>
      <c r="J62" s="93"/>
    </row>
    <row r="63" spans="1:10" ht="25.5" x14ac:dyDescent="0.25">
      <c r="A63" s="129"/>
      <c r="B63" s="129"/>
      <c r="C63" s="14" t="s">
        <v>149</v>
      </c>
      <c r="D63" s="14" t="s">
        <v>150</v>
      </c>
      <c r="E63" s="15">
        <v>324.24</v>
      </c>
      <c r="F63" s="15">
        <v>324.24</v>
      </c>
      <c r="G63" s="14" t="s">
        <v>273</v>
      </c>
      <c r="H63" s="34">
        <v>11225.19</v>
      </c>
      <c r="I63" s="14" t="s">
        <v>298</v>
      </c>
      <c r="J63" s="93"/>
    </row>
    <row r="64" spans="1:10" ht="25.5" x14ac:dyDescent="0.25">
      <c r="A64" s="129"/>
      <c r="B64" s="129"/>
      <c r="C64" s="14" t="s">
        <v>155</v>
      </c>
      <c r="D64" s="14" t="s">
        <v>156</v>
      </c>
      <c r="E64" s="15">
        <v>57.7</v>
      </c>
      <c r="F64" s="15">
        <v>57.7</v>
      </c>
      <c r="G64" s="14" t="s">
        <v>273</v>
      </c>
      <c r="H64" s="34">
        <v>5063.93</v>
      </c>
      <c r="I64" s="14" t="s">
        <v>298</v>
      </c>
      <c r="J64" s="93"/>
    </row>
    <row r="65" spans="1:10" x14ac:dyDescent="0.25">
      <c r="A65" s="129"/>
      <c r="B65" s="79" t="s">
        <v>51</v>
      </c>
      <c r="C65" s="14" t="s">
        <v>153</v>
      </c>
      <c r="D65" s="14" t="s">
        <v>154</v>
      </c>
      <c r="E65" s="15">
        <v>210</v>
      </c>
      <c r="F65" s="15">
        <v>210</v>
      </c>
      <c r="G65" s="14" t="s">
        <v>301</v>
      </c>
      <c r="H65" s="34">
        <v>16000</v>
      </c>
      <c r="I65" s="14" t="s">
        <v>302</v>
      </c>
      <c r="J65" s="93"/>
    </row>
    <row r="66" spans="1:10" ht="25.5" x14ac:dyDescent="0.25">
      <c r="A66" s="129"/>
      <c r="B66" s="79" t="s">
        <v>52</v>
      </c>
      <c r="C66" s="14" t="s">
        <v>153</v>
      </c>
      <c r="D66" s="14" t="s">
        <v>154</v>
      </c>
      <c r="E66" s="15">
        <v>229.86</v>
      </c>
      <c r="F66" s="15">
        <v>229.86</v>
      </c>
      <c r="G66" s="14" t="s">
        <v>303</v>
      </c>
      <c r="H66" s="34">
        <v>14130</v>
      </c>
      <c r="I66" s="14" t="s">
        <v>304</v>
      </c>
      <c r="J66" s="93"/>
    </row>
    <row r="67" spans="1:10" ht="25.5" x14ac:dyDescent="0.25">
      <c r="A67" s="129"/>
      <c r="B67" s="128" t="s">
        <v>53</v>
      </c>
      <c r="C67" s="14" t="s">
        <v>128</v>
      </c>
      <c r="D67" s="14" t="s">
        <v>129</v>
      </c>
      <c r="E67" s="15">
        <v>30.27</v>
      </c>
      <c r="F67" s="15">
        <v>30.27</v>
      </c>
      <c r="G67" s="14" t="s">
        <v>305</v>
      </c>
      <c r="H67" s="34">
        <v>3453.34</v>
      </c>
      <c r="I67" s="14" t="s">
        <v>306</v>
      </c>
      <c r="J67" s="93"/>
    </row>
    <row r="68" spans="1:10" ht="25.5" x14ac:dyDescent="0.25">
      <c r="A68" s="129"/>
      <c r="B68" s="129"/>
      <c r="C68" s="14" t="s">
        <v>136</v>
      </c>
      <c r="D68" s="14" t="s">
        <v>137</v>
      </c>
      <c r="E68" s="15">
        <v>4.66</v>
      </c>
      <c r="F68" s="15">
        <v>4.66</v>
      </c>
      <c r="G68" s="14" t="s">
        <v>305</v>
      </c>
      <c r="H68" s="34">
        <v>841.03</v>
      </c>
      <c r="I68" s="14" t="s">
        <v>306</v>
      </c>
      <c r="J68" s="93"/>
    </row>
    <row r="69" spans="1:10" ht="25.5" x14ac:dyDescent="0.25">
      <c r="A69" s="129"/>
      <c r="B69" s="129"/>
      <c r="C69" s="14" t="s">
        <v>144</v>
      </c>
      <c r="D69" s="14" t="s">
        <v>145</v>
      </c>
      <c r="E69" s="15">
        <v>0.4</v>
      </c>
      <c r="F69" s="15">
        <v>0.4</v>
      </c>
      <c r="G69" s="14" t="s">
        <v>305</v>
      </c>
      <c r="H69" s="34">
        <v>32.26</v>
      </c>
      <c r="I69" s="14" t="s">
        <v>306</v>
      </c>
      <c r="J69" s="93"/>
    </row>
    <row r="70" spans="1:10" ht="25.5" x14ac:dyDescent="0.25">
      <c r="A70" s="129"/>
      <c r="B70" s="129"/>
      <c r="C70" s="14" t="s">
        <v>153</v>
      </c>
      <c r="D70" s="14" t="s">
        <v>154</v>
      </c>
      <c r="E70" s="15">
        <v>19.84</v>
      </c>
      <c r="F70" s="15">
        <v>19.84</v>
      </c>
      <c r="G70" s="14" t="s">
        <v>305</v>
      </c>
      <c r="H70" s="34">
        <v>608.12</v>
      </c>
      <c r="I70" s="14" t="s">
        <v>306</v>
      </c>
      <c r="J70" s="93"/>
    </row>
    <row r="71" spans="1:10" ht="25.5" x14ac:dyDescent="0.25">
      <c r="A71" s="129"/>
      <c r="B71" s="129"/>
      <c r="C71" s="14" t="s">
        <v>157</v>
      </c>
      <c r="D71" s="14" t="s">
        <v>158</v>
      </c>
      <c r="E71" s="15">
        <v>83.48</v>
      </c>
      <c r="F71" s="15">
        <v>83.48</v>
      </c>
      <c r="G71" s="14" t="s">
        <v>305</v>
      </c>
      <c r="H71" s="34">
        <v>10992.56</v>
      </c>
      <c r="I71" s="14" t="s">
        <v>306</v>
      </c>
      <c r="J71" s="93"/>
    </row>
    <row r="72" spans="1:10" x14ac:dyDescent="0.25">
      <c r="A72" s="130"/>
      <c r="B72" s="94"/>
      <c r="C72" s="94"/>
      <c r="D72" s="19" t="s">
        <v>25</v>
      </c>
      <c r="E72" s="20">
        <f>SUM(E56:E71)</f>
        <v>1148.2500000000002</v>
      </c>
      <c r="F72" s="20">
        <f>SUM(F56:F71)</f>
        <v>1148.2500000000002</v>
      </c>
      <c r="G72" s="94"/>
      <c r="H72" s="35">
        <f>SUM(H56:H71)</f>
        <v>85075.189999999988</v>
      </c>
      <c r="I72" s="94"/>
      <c r="J72" s="93"/>
    </row>
    <row r="73" spans="1:10" x14ac:dyDescent="0.25">
      <c r="A73" s="128" t="s">
        <v>54</v>
      </c>
      <c r="B73" s="79" t="s">
        <v>55</v>
      </c>
      <c r="C73" s="14" t="s">
        <v>318</v>
      </c>
      <c r="D73" s="14"/>
      <c r="E73" s="15"/>
      <c r="F73" s="15"/>
      <c r="G73" s="14"/>
      <c r="H73" s="34"/>
      <c r="I73" s="14"/>
      <c r="J73" s="93"/>
    </row>
    <row r="74" spans="1:10" ht="25.5" x14ac:dyDescent="0.25">
      <c r="A74" s="129"/>
      <c r="B74" s="79" t="s">
        <v>56</v>
      </c>
      <c r="C74" s="14" t="s">
        <v>136</v>
      </c>
      <c r="D74" s="14" t="s">
        <v>137</v>
      </c>
      <c r="E74" s="15">
        <v>1</v>
      </c>
      <c r="F74" s="15">
        <v>1</v>
      </c>
      <c r="G74" s="14" t="s">
        <v>307</v>
      </c>
      <c r="H74" s="34">
        <v>1</v>
      </c>
      <c r="I74" s="14" t="s">
        <v>308</v>
      </c>
      <c r="J74" s="93"/>
    </row>
    <row r="75" spans="1:10" ht="25.5" x14ac:dyDescent="0.25">
      <c r="A75" s="129"/>
      <c r="B75" s="79" t="s">
        <v>57</v>
      </c>
      <c r="C75" s="14" t="s">
        <v>136</v>
      </c>
      <c r="D75" s="14" t="s">
        <v>137</v>
      </c>
      <c r="E75" s="15">
        <v>10</v>
      </c>
      <c r="F75" s="15">
        <v>10</v>
      </c>
      <c r="G75" s="14" t="s">
        <v>260</v>
      </c>
      <c r="H75" s="34">
        <v>2126</v>
      </c>
      <c r="I75" s="14" t="s">
        <v>309</v>
      </c>
      <c r="J75" s="93"/>
    </row>
    <row r="76" spans="1:10" ht="25.5" x14ac:dyDescent="0.25">
      <c r="A76" s="129"/>
      <c r="B76" s="79" t="s">
        <v>58</v>
      </c>
      <c r="C76" s="14" t="s">
        <v>151</v>
      </c>
      <c r="D76" s="14" t="s">
        <v>152</v>
      </c>
      <c r="E76" s="15">
        <v>15</v>
      </c>
      <c r="F76" s="15">
        <v>15</v>
      </c>
      <c r="G76" s="14" t="s">
        <v>260</v>
      </c>
      <c r="H76" s="34">
        <v>2664</v>
      </c>
      <c r="I76" s="14" t="s">
        <v>310</v>
      </c>
      <c r="J76" s="93"/>
    </row>
    <row r="77" spans="1:10" x14ac:dyDescent="0.25">
      <c r="A77" s="129"/>
      <c r="B77" s="79" t="s">
        <v>59</v>
      </c>
      <c r="C77" s="14" t="s">
        <v>126</v>
      </c>
      <c r="D77" s="14" t="s">
        <v>127</v>
      </c>
      <c r="E77" s="15">
        <v>0.09</v>
      </c>
      <c r="F77" s="15">
        <v>0.09</v>
      </c>
      <c r="G77" s="14" t="s">
        <v>311</v>
      </c>
      <c r="H77" s="34">
        <v>1352.78</v>
      </c>
      <c r="I77" s="14" t="s">
        <v>312</v>
      </c>
      <c r="J77" s="93"/>
    </row>
    <row r="78" spans="1:10" x14ac:dyDescent="0.25">
      <c r="A78" s="129"/>
      <c r="B78" s="79" t="s">
        <v>60</v>
      </c>
      <c r="C78" s="14" t="s">
        <v>151</v>
      </c>
      <c r="D78" s="14" t="s">
        <v>152</v>
      </c>
      <c r="E78" s="15">
        <v>500.04</v>
      </c>
      <c r="F78" s="15">
        <v>500.04</v>
      </c>
      <c r="G78" s="14" t="s">
        <v>262</v>
      </c>
      <c r="H78" s="34">
        <v>29227.45</v>
      </c>
      <c r="I78" s="14" t="s">
        <v>313</v>
      </c>
      <c r="J78" s="93"/>
    </row>
    <row r="79" spans="1:10" ht="25.5" x14ac:dyDescent="0.25">
      <c r="A79" s="129"/>
      <c r="B79" s="79" t="s">
        <v>61</v>
      </c>
      <c r="C79" s="14" t="s">
        <v>151</v>
      </c>
      <c r="D79" s="14" t="s">
        <v>152</v>
      </c>
      <c r="E79" s="15">
        <v>48.82</v>
      </c>
      <c r="F79" s="15">
        <v>48.82</v>
      </c>
      <c r="G79" s="14" t="s">
        <v>314</v>
      </c>
      <c r="H79" s="34">
        <v>5891</v>
      </c>
      <c r="I79" s="14" t="s">
        <v>315</v>
      </c>
      <c r="J79" s="93"/>
    </row>
    <row r="80" spans="1:10" x14ac:dyDescent="0.25">
      <c r="A80" s="130"/>
      <c r="B80" s="94"/>
      <c r="C80" s="94"/>
      <c r="D80" s="19" t="s">
        <v>25</v>
      </c>
      <c r="E80" s="20">
        <f>SUM(E73:E79)</f>
        <v>574.95000000000005</v>
      </c>
      <c r="F80" s="20">
        <f>SUM(F73:F79)</f>
        <v>574.95000000000005</v>
      </c>
      <c r="G80" s="94"/>
      <c r="H80" s="35">
        <f>SUM(H73:H79)</f>
        <v>41262.230000000003</v>
      </c>
      <c r="I80" s="94"/>
      <c r="J80" s="93"/>
    </row>
    <row r="81" spans="1:10" x14ac:dyDescent="0.25">
      <c r="A81" s="128" t="s">
        <v>62</v>
      </c>
      <c r="B81" s="79" t="s">
        <v>63</v>
      </c>
      <c r="C81" s="14" t="s">
        <v>136</v>
      </c>
      <c r="D81" s="14" t="s">
        <v>137</v>
      </c>
      <c r="E81" s="15">
        <v>23.6</v>
      </c>
      <c r="F81" s="15">
        <v>23.6</v>
      </c>
      <c r="G81" s="14" t="s">
        <v>262</v>
      </c>
      <c r="H81" s="34">
        <v>10000</v>
      </c>
      <c r="I81" s="14" t="s">
        <v>316</v>
      </c>
      <c r="J81" s="93"/>
    </row>
    <row r="82" spans="1:10" x14ac:dyDescent="0.25">
      <c r="A82" s="129"/>
      <c r="B82" s="79" t="s">
        <v>64</v>
      </c>
      <c r="C82" s="14" t="s">
        <v>318</v>
      </c>
      <c r="D82" s="14"/>
      <c r="E82" s="15"/>
      <c r="F82" s="15"/>
      <c r="G82" s="14"/>
      <c r="H82" s="34"/>
      <c r="I82" s="14"/>
      <c r="J82" s="93"/>
    </row>
    <row r="83" spans="1:10" ht="25.5" x14ac:dyDescent="0.25">
      <c r="A83" s="129"/>
      <c r="B83" s="79" t="s">
        <v>65</v>
      </c>
      <c r="C83" s="14" t="s">
        <v>157</v>
      </c>
      <c r="D83" s="14" t="s">
        <v>158</v>
      </c>
      <c r="E83" s="15">
        <v>2</v>
      </c>
      <c r="F83" s="15">
        <v>2</v>
      </c>
      <c r="G83" s="14" t="s">
        <v>260</v>
      </c>
      <c r="H83" s="34">
        <v>400</v>
      </c>
      <c r="I83" s="14" t="s">
        <v>317</v>
      </c>
      <c r="J83" s="93"/>
    </row>
    <row r="84" spans="1:10" x14ac:dyDescent="0.25">
      <c r="A84" s="129"/>
      <c r="B84" s="79" t="s">
        <v>66</v>
      </c>
      <c r="C84" s="14" t="s">
        <v>318</v>
      </c>
      <c r="D84" s="14"/>
      <c r="E84" s="15"/>
      <c r="F84" s="15"/>
      <c r="G84" s="14"/>
      <c r="H84" s="34"/>
      <c r="I84" s="14"/>
      <c r="J84" s="93"/>
    </row>
    <row r="85" spans="1:10" x14ac:dyDescent="0.25">
      <c r="A85" s="130"/>
      <c r="B85" s="94"/>
      <c r="C85" s="94"/>
      <c r="D85" s="19" t="s">
        <v>25</v>
      </c>
      <c r="E85" s="20">
        <f>SUM(E81:E84)</f>
        <v>25.6</v>
      </c>
      <c r="F85" s="20">
        <f>SUM(F81:F84)</f>
        <v>25.6</v>
      </c>
      <c r="G85" s="94"/>
      <c r="H85" s="35">
        <f>SUM(H81:H84)</f>
        <v>10400</v>
      </c>
      <c r="I85" s="94"/>
      <c r="J85" s="93"/>
    </row>
    <row r="86" spans="1:10" ht="25.5" x14ac:dyDescent="0.25">
      <c r="A86" s="128" t="s">
        <v>67</v>
      </c>
      <c r="B86" s="79" t="s">
        <v>68</v>
      </c>
      <c r="C86" s="14" t="s">
        <v>157</v>
      </c>
      <c r="D86" s="14" t="s">
        <v>158</v>
      </c>
      <c r="E86" s="15">
        <v>116.38</v>
      </c>
      <c r="F86" s="15">
        <v>116.38</v>
      </c>
      <c r="G86" s="14" t="s">
        <v>319</v>
      </c>
      <c r="H86" s="34">
        <v>12585</v>
      </c>
      <c r="I86" s="14" t="s">
        <v>320</v>
      </c>
      <c r="J86" s="93"/>
    </row>
    <row r="87" spans="1:10" x14ac:dyDescent="0.25">
      <c r="A87" s="129"/>
      <c r="B87" s="128" t="s">
        <v>69</v>
      </c>
      <c r="C87" s="14" t="s">
        <v>128</v>
      </c>
      <c r="D87" s="14" t="s">
        <v>129</v>
      </c>
      <c r="E87" s="15">
        <v>3.9</v>
      </c>
      <c r="F87" s="15">
        <v>3.9</v>
      </c>
      <c r="G87" s="14" t="s">
        <v>321</v>
      </c>
      <c r="H87" s="34">
        <v>700</v>
      </c>
      <c r="I87" s="14" t="s">
        <v>316</v>
      </c>
      <c r="J87" s="93"/>
    </row>
    <row r="88" spans="1:10" x14ac:dyDescent="0.25">
      <c r="A88" s="129"/>
      <c r="B88" s="129"/>
      <c r="C88" s="14" t="s">
        <v>149</v>
      </c>
      <c r="D88" s="14" t="s">
        <v>150</v>
      </c>
      <c r="E88" s="15">
        <v>3.64</v>
      </c>
      <c r="F88" s="15">
        <v>3.64</v>
      </c>
      <c r="G88" s="14" t="s">
        <v>321</v>
      </c>
      <c r="H88" s="34">
        <v>1233</v>
      </c>
      <c r="I88" s="14" t="s">
        <v>316</v>
      </c>
      <c r="J88" s="93"/>
    </row>
    <row r="89" spans="1:10" x14ac:dyDescent="0.25">
      <c r="A89" s="129"/>
      <c r="B89" s="129"/>
      <c r="C89" s="14" t="s">
        <v>153</v>
      </c>
      <c r="D89" s="14" t="s">
        <v>154</v>
      </c>
      <c r="E89" s="15">
        <v>7.04</v>
      </c>
      <c r="F89" s="15">
        <v>7.04</v>
      </c>
      <c r="G89" s="14" t="s">
        <v>321</v>
      </c>
      <c r="H89" s="34">
        <v>2385</v>
      </c>
      <c r="I89" s="14" t="s">
        <v>316</v>
      </c>
      <c r="J89" s="93"/>
    </row>
    <row r="90" spans="1:10" x14ac:dyDescent="0.25">
      <c r="A90" s="129"/>
      <c r="B90" s="129"/>
      <c r="C90" s="14" t="s">
        <v>157</v>
      </c>
      <c r="D90" s="14" t="s">
        <v>158</v>
      </c>
      <c r="E90" s="15">
        <v>8.32</v>
      </c>
      <c r="F90" s="15">
        <v>8.32</v>
      </c>
      <c r="G90" s="14" t="s">
        <v>321</v>
      </c>
      <c r="H90" s="34">
        <v>1409</v>
      </c>
      <c r="I90" s="14" t="s">
        <v>316</v>
      </c>
      <c r="J90" s="93"/>
    </row>
    <row r="91" spans="1:10" x14ac:dyDescent="0.25">
      <c r="A91" s="129"/>
      <c r="B91" s="79" t="s">
        <v>70</v>
      </c>
      <c r="C91" s="14" t="s">
        <v>318</v>
      </c>
      <c r="D91" s="14"/>
      <c r="E91" s="15"/>
      <c r="F91" s="15"/>
      <c r="G91" s="14"/>
      <c r="H91" s="34"/>
      <c r="I91" s="14"/>
      <c r="J91" s="93"/>
    </row>
    <row r="92" spans="1:10" ht="25.5" x14ac:dyDescent="0.25">
      <c r="A92" s="129"/>
      <c r="B92" s="79" t="s">
        <v>71</v>
      </c>
      <c r="C92" s="14" t="s">
        <v>157</v>
      </c>
      <c r="D92" s="14" t="s">
        <v>158</v>
      </c>
      <c r="E92" s="15">
        <v>445</v>
      </c>
      <c r="F92" s="15">
        <v>445</v>
      </c>
      <c r="G92" s="14" t="s">
        <v>273</v>
      </c>
      <c r="H92" s="34">
        <v>31147.38</v>
      </c>
      <c r="I92" s="14" t="s">
        <v>322</v>
      </c>
      <c r="J92" s="93"/>
    </row>
    <row r="93" spans="1:10" x14ac:dyDescent="0.25">
      <c r="A93" s="130"/>
      <c r="B93" s="94"/>
      <c r="C93" s="94"/>
      <c r="D93" s="19" t="s">
        <v>25</v>
      </c>
      <c r="E93" s="20">
        <v>584.28099999999995</v>
      </c>
      <c r="F93" s="20">
        <v>584.28099999999995</v>
      </c>
      <c r="G93" s="94"/>
      <c r="H93" s="35">
        <v>49459.39</v>
      </c>
      <c r="I93" s="94"/>
      <c r="J93" s="93"/>
    </row>
    <row r="94" spans="1:10" ht="25.5" x14ac:dyDescent="0.25">
      <c r="A94" s="128" t="s">
        <v>72</v>
      </c>
      <c r="B94" s="79" t="s">
        <v>73</v>
      </c>
      <c r="C94" s="14" t="s">
        <v>153</v>
      </c>
      <c r="D94" s="14" t="s">
        <v>154</v>
      </c>
      <c r="E94" s="15">
        <v>71.64</v>
      </c>
      <c r="F94" s="15">
        <v>71.64</v>
      </c>
      <c r="G94" s="14" t="s">
        <v>323</v>
      </c>
      <c r="H94" s="34">
        <v>9298.2999999999993</v>
      </c>
      <c r="I94" s="14" t="s">
        <v>324</v>
      </c>
      <c r="J94" s="93"/>
    </row>
    <row r="95" spans="1:10" x14ac:dyDescent="0.25">
      <c r="A95" s="129"/>
      <c r="B95" s="79" t="s">
        <v>74</v>
      </c>
      <c r="C95" s="14" t="s">
        <v>153</v>
      </c>
      <c r="D95" s="14" t="s">
        <v>154</v>
      </c>
      <c r="E95" s="15">
        <v>21.32</v>
      </c>
      <c r="F95" s="15">
        <v>21.32</v>
      </c>
      <c r="G95" s="14" t="s">
        <v>325</v>
      </c>
      <c r="H95" s="34">
        <v>4267</v>
      </c>
      <c r="I95" s="14" t="s">
        <v>326</v>
      </c>
      <c r="J95" s="93"/>
    </row>
    <row r="96" spans="1:10" x14ac:dyDescent="0.25">
      <c r="A96" s="129"/>
      <c r="B96" s="79" t="s">
        <v>75</v>
      </c>
      <c r="C96" s="14" t="s">
        <v>162</v>
      </c>
      <c r="D96" s="14" t="s">
        <v>163</v>
      </c>
      <c r="E96" s="15">
        <v>33.42</v>
      </c>
      <c r="F96" s="15">
        <v>33.42</v>
      </c>
      <c r="G96" s="14" t="s">
        <v>262</v>
      </c>
      <c r="H96" s="34">
        <v>4999</v>
      </c>
      <c r="I96" s="14" t="s">
        <v>327</v>
      </c>
      <c r="J96" s="93"/>
    </row>
    <row r="97" spans="1:10" ht="25.5" x14ac:dyDescent="0.25">
      <c r="A97" s="129"/>
      <c r="B97" s="128" t="s">
        <v>76</v>
      </c>
      <c r="C97" s="14" t="s">
        <v>151</v>
      </c>
      <c r="D97" s="14" t="s">
        <v>152</v>
      </c>
      <c r="E97" s="15">
        <v>5.5</v>
      </c>
      <c r="F97" s="15">
        <v>5.5</v>
      </c>
      <c r="G97" s="14" t="s">
        <v>260</v>
      </c>
      <c r="H97" s="34">
        <v>589.9</v>
      </c>
      <c r="I97" s="14" t="s">
        <v>328</v>
      </c>
      <c r="J97" s="93"/>
    </row>
    <row r="98" spans="1:10" ht="25.5" x14ac:dyDescent="0.25">
      <c r="A98" s="129"/>
      <c r="B98" s="129"/>
      <c r="C98" s="14" t="s">
        <v>153</v>
      </c>
      <c r="D98" s="14" t="s">
        <v>154</v>
      </c>
      <c r="E98" s="15">
        <v>6.25</v>
      </c>
      <c r="F98" s="15">
        <v>6.25</v>
      </c>
      <c r="G98" s="14" t="s">
        <v>260</v>
      </c>
      <c r="H98" s="34">
        <v>2276.31</v>
      </c>
      <c r="I98" s="14" t="s">
        <v>328</v>
      </c>
      <c r="J98" s="93"/>
    </row>
    <row r="99" spans="1:10" ht="25.5" x14ac:dyDescent="0.25">
      <c r="A99" s="129"/>
      <c r="B99" s="79" t="s">
        <v>77</v>
      </c>
      <c r="C99" s="14" t="s">
        <v>128</v>
      </c>
      <c r="D99" s="14" t="s">
        <v>129</v>
      </c>
      <c r="E99" s="15">
        <v>8</v>
      </c>
      <c r="F99" s="15">
        <v>5.3220000000000001</v>
      </c>
      <c r="G99" s="14" t="s">
        <v>329</v>
      </c>
      <c r="H99" s="34">
        <v>540.92999999999995</v>
      </c>
      <c r="I99" s="14" t="s">
        <v>330</v>
      </c>
      <c r="J99" s="93"/>
    </row>
    <row r="100" spans="1:10" x14ac:dyDescent="0.25">
      <c r="A100" s="129"/>
      <c r="B100" s="128" t="s">
        <v>78</v>
      </c>
      <c r="C100" s="14" t="s">
        <v>128</v>
      </c>
      <c r="D100" s="14" t="s">
        <v>129</v>
      </c>
      <c r="E100" s="15">
        <v>67</v>
      </c>
      <c r="F100" s="15">
        <v>67</v>
      </c>
      <c r="G100" s="14" t="s">
        <v>303</v>
      </c>
      <c r="H100" s="34">
        <v>8000</v>
      </c>
      <c r="I100" s="14" t="s">
        <v>331</v>
      </c>
      <c r="J100" s="93"/>
    </row>
    <row r="101" spans="1:10" x14ac:dyDescent="0.25">
      <c r="A101" s="129"/>
      <c r="B101" s="129"/>
      <c r="C101" s="14" t="s">
        <v>153</v>
      </c>
      <c r="D101" s="14" t="s">
        <v>154</v>
      </c>
      <c r="E101" s="15">
        <v>148</v>
      </c>
      <c r="F101" s="15">
        <v>148</v>
      </c>
      <c r="G101" s="14" t="s">
        <v>303</v>
      </c>
      <c r="H101" s="34">
        <v>28400</v>
      </c>
      <c r="I101" s="14" t="s">
        <v>331</v>
      </c>
      <c r="J101" s="93"/>
    </row>
    <row r="102" spans="1:10" x14ac:dyDescent="0.25">
      <c r="A102" s="130"/>
      <c r="B102" s="94"/>
      <c r="C102" s="94"/>
      <c r="D102" s="19" t="s">
        <v>25</v>
      </c>
      <c r="E102" s="20">
        <f>SUM(E94:E101)</f>
        <v>361.13</v>
      </c>
      <c r="F102" s="20">
        <f>SUM(F94:F101)</f>
        <v>358.452</v>
      </c>
      <c r="G102" s="94"/>
      <c r="H102" s="35">
        <f>SUM(H94:H101)</f>
        <v>58371.44</v>
      </c>
      <c r="I102" s="94"/>
      <c r="J102" s="93"/>
    </row>
    <row r="103" spans="1:10" ht="25.5" x14ac:dyDescent="0.25">
      <c r="A103" s="128" t="s">
        <v>79</v>
      </c>
      <c r="B103" s="79" t="s">
        <v>80</v>
      </c>
      <c r="C103" s="14" t="s">
        <v>162</v>
      </c>
      <c r="D103" s="14" t="s">
        <v>163</v>
      </c>
      <c r="E103" s="15">
        <v>70</v>
      </c>
      <c r="F103" s="15">
        <v>70</v>
      </c>
      <c r="G103" s="14" t="s">
        <v>332</v>
      </c>
      <c r="H103" s="34">
        <v>9003.1200000000008</v>
      </c>
      <c r="I103" s="14" t="s">
        <v>333</v>
      </c>
      <c r="J103" s="93"/>
    </row>
    <row r="104" spans="1:10" x14ac:dyDescent="0.25">
      <c r="A104" s="129"/>
      <c r="B104" s="79" t="s">
        <v>81</v>
      </c>
      <c r="C104" s="14" t="s">
        <v>153</v>
      </c>
      <c r="D104" s="14" t="s">
        <v>154</v>
      </c>
      <c r="E104" s="15">
        <v>1.5</v>
      </c>
      <c r="F104" s="15">
        <v>1.5</v>
      </c>
      <c r="G104" s="14" t="s">
        <v>303</v>
      </c>
      <c r="H104" s="34">
        <v>800</v>
      </c>
      <c r="I104" s="14" t="s">
        <v>90</v>
      </c>
      <c r="J104" s="93"/>
    </row>
    <row r="105" spans="1:10" x14ac:dyDescent="0.25">
      <c r="A105" s="129"/>
      <c r="B105" s="79" t="s">
        <v>82</v>
      </c>
      <c r="C105" s="14" t="s">
        <v>318</v>
      </c>
      <c r="D105" s="14"/>
      <c r="E105" s="15"/>
      <c r="F105" s="15"/>
      <c r="G105" s="14"/>
      <c r="H105" s="34"/>
      <c r="I105" s="14"/>
      <c r="J105" s="93"/>
    </row>
    <row r="106" spans="1:10" ht="25.5" x14ac:dyDescent="0.25">
      <c r="A106" s="129"/>
      <c r="B106" s="128" t="s">
        <v>83</v>
      </c>
      <c r="C106" s="14" t="s">
        <v>128</v>
      </c>
      <c r="D106" s="14" t="s">
        <v>129</v>
      </c>
      <c r="E106" s="15">
        <v>54.18</v>
      </c>
      <c r="F106" s="15">
        <v>54.18</v>
      </c>
      <c r="G106" s="14" t="s">
        <v>260</v>
      </c>
      <c r="H106" s="34">
        <v>3242</v>
      </c>
      <c r="I106" s="14" t="s">
        <v>334</v>
      </c>
      <c r="J106" s="93"/>
    </row>
    <row r="107" spans="1:10" ht="25.5" x14ac:dyDescent="0.25">
      <c r="A107" s="129"/>
      <c r="B107" s="129"/>
      <c r="C107" s="14" t="s">
        <v>134</v>
      </c>
      <c r="D107" s="14" t="s">
        <v>135</v>
      </c>
      <c r="E107" s="15">
        <v>39.44</v>
      </c>
      <c r="F107" s="15">
        <v>39.44</v>
      </c>
      <c r="G107" s="14" t="s">
        <v>260</v>
      </c>
      <c r="H107" s="34">
        <v>6150</v>
      </c>
      <c r="I107" s="14" t="s">
        <v>335</v>
      </c>
      <c r="J107" s="93"/>
    </row>
    <row r="108" spans="1:10" ht="25.5" x14ac:dyDescent="0.25">
      <c r="A108" s="129"/>
      <c r="B108" s="129"/>
      <c r="C108" s="14" t="s">
        <v>138</v>
      </c>
      <c r="D108" s="14" t="s">
        <v>139</v>
      </c>
      <c r="E108" s="15">
        <v>400</v>
      </c>
      <c r="F108" s="15">
        <v>400</v>
      </c>
      <c r="G108" s="14" t="s">
        <v>260</v>
      </c>
      <c r="H108" s="34">
        <v>11495</v>
      </c>
      <c r="I108" s="14" t="s">
        <v>336</v>
      </c>
      <c r="J108" s="93"/>
    </row>
    <row r="109" spans="1:10" x14ac:dyDescent="0.25">
      <c r="A109" s="129"/>
      <c r="B109" s="79" t="s">
        <v>84</v>
      </c>
      <c r="C109" s="14" t="s">
        <v>128</v>
      </c>
      <c r="D109" s="14" t="s">
        <v>129</v>
      </c>
      <c r="E109" s="15">
        <v>51.262999999999998</v>
      </c>
      <c r="F109" s="15">
        <v>51.262999999999998</v>
      </c>
      <c r="G109" s="14" t="s">
        <v>332</v>
      </c>
      <c r="H109" s="34">
        <v>3979</v>
      </c>
      <c r="I109" s="14" t="s">
        <v>337</v>
      </c>
      <c r="J109" s="93"/>
    </row>
    <row r="110" spans="1:10" ht="25.5" x14ac:dyDescent="0.25">
      <c r="A110" s="129"/>
      <c r="B110" s="79" t="s">
        <v>85</v>
      </c>
      <c r="C110" s="14" t="s">
        <v>166</v>
      </c>
      <c r="D110" s="14" t="s">
        <v>167</v>
      </c>
      <c r="E110" s="15">
        <v>41.22</v>
      </c>
      <c r="F110" s="15">
        <v>41.22</v>
      </c>
      <c r="G110" s="14" t="s">
        <v>260</v>
      </c>
      <c r="H110" s="34">
        <v>11222.15</v>
      </c>
      <c r="I110" s="14" t="s">
        <v>338</v>
      </c>
      <c r="J110" s="93"/>
    </row>
    <row r="111" spans="1:10" ht="39.75" x14ac:dyDescent="0.25">
      <c r="A111" s="129"/>
      <c r="B111" s="128" t="s">
        <v>86</v>
      </c>
      <c r="C111" s="94" t="s">
        <v>1330</v>
      </c>
      <c r="D111" s="94"/>
      <c r="E111" s="15">
        <v>2985.55</v>
      </c>
      <c r="F111" s="15">
        <v>2985.55</v>
      </c>
      <c r="G111" s="94" t="s">
        <v>1171</v>
      </c>
      <c r="H111" s="34">
        <v>57660.42</v>
      </c>
      <c r="I111" s="14" t="s">
        <v>1172</v>
      </c>
      <c r="J111" s="93"/>
    </row>
    <row r="112" spans="1:10" ht="39.75" x14ac:dyDescent="0.25">
      <c r="A112" s="129"/>
      <c r="B112" s="129"/>
      <c r="C112" s="94" t="s">
        <v>1330</v>
      </c>
      <c r="D112" s="94"/>
      <c r="E112" s="15">
        <v>4715</v>
      </c>
      <c r="F112" s="15">
        <v>4715</v>
      </c>
      <c r="G112" s="94" t="s">
        <v>1173</v>
      </c>
      <c r="H112" s="34">
        <v>40220.879999999997</v>
      </c>
      <c r="I112" s="14" t="s">
        <v>1174</v>
      </c>
      <c r="J112" s="93"/>
    </row>
    <row r="113" spans="1:10" ht="39.75" x14ac:dyDescent="0.25">
      <c r="A113" s="129"/>
      <c r="B113" s="129"/>
      <c r="C113" s="94" t="s">
        <v>1330</v>
      </c>
      <c r="D113" s="94"/>
      <c r="E113" s="15">
        <v>2093</v>
      </c>
      <c r="F113" s="15">
        <v>2093</v>
      </c>
      <c r="G113" s="94" t="s">
        <v>1173</v>
      </c>
      <c r="H113" s="34">
        <v>16081.57</v>
      </c>
      <c r="I113" s="14" t="s">
        <v>1175</v>
      </c>
      <c r="J113" s="93"/>
    </row>
    <row r="114" spans="1:10" ht="39.75" x14ac:dyDescent="0.25">
      <c r="A114" s="129"/>
      <c r="B114" s="129"/>
      <c r="C114" s="94" t="s">
        <v>1330</v>
      </c>
      <c r="D114" s="94"/>
      <c r="E114" s="15">
        <v>666</v>
      </c>
      <c r="F114" s="15">
        <v>666</v>
      </c>
      <c r="G114" s="94" t="s">
        <v>1173</v>
      </c>
      <c r="H114" s="34">
        <v>18752.36</v>
      </c>
      <c r="I114" s="14" t="s">
        <v>1175</v>
      </c>
      <c r="J114" s="93"/>
    </row>
    <row r="115" spans="1:10" ht="39.75" x14ac:dyDescent="0.25">
      <c r="A115" s="129"/>
      <c r="B115" s="129"/>
      <c r="C115" s="94" t="s">
        <v>1330</v>
      </c>
      <c r="D115" s="94"/>
      <c r="E115" s="15">
        <v>2240</v>
      </c>
      <c r="F115" s="15">
        <v>2240</v>
      </c>
      <c r="G115" s="94" t="s">
        <v>1173</v>
      </c>
      <c r="H115" s="34">
        <v>17211</v>
      </c>
      <c r="I115" s="14" t="s">
        <v>1176</v>
      </c>
      <c r="J115" s="93"/>
    </row>
    <row r="116" spans="1:10" ht="39.75" x14ac:dyDescent="0.25">
      <c r="A116" s="129"/>
      <c r="B116" s="129"/>
      <c r="C116" s="94" t="s">
        <v>1330</v>
      </c>
      <c r="D116" s="94"/>
      <c r="E116" s="15">
        <v>90</v>
      </c>
      <c r="F116" s="15">
        <v>90</v>
      </c>
      <c r="G116" s="94" t="s">
        <v>1173</v>
      </c>
      <c r="H116" s="34">
        <v>762.3</v>
      </c>
      <c r="I116" s="14" t="s">
        <v>506</v>
      </c>
      <c r="J116" s="93"/>
    </row>
    <row r="117" spans="1:10" ht="39.75" x14ac:dyDescent="0.25">
      <c r="A117" s="129"/>
      <c r="B117" s="129"/>
      <c r="C117" s="94" t="s">
        <v>1330</v>
      </c>
      <c r="D117" s="94"/>
      <c r="E117" s="15">
        <v>4521</v>
      </c>
      <c r="F117" s="15">
        <v>4521</v>
      </c>
      <c r="G117" s="94" t="s">
        <v>1173</v>
      </c>
      <c r="H117" s="34">
        <v>31126.63</v>
      </c>
      <c r="I117" s="14" t="s">
        <v>1177</v>
      </c>
      <c r="J117" s="93"/>
    </row>
    <row r="118" spans="1:10" ht="39.75" x14ac:dyDescent="0.25">
      <c r="A118" s="129"/>
      <c r="B118" s="129"/>
      <c r="C118" s="94" t="s">
        <v>1330</v>
      </c>
      <c r="D118" s="94"/>
      <c r="E118" s="15">
        <v>1344</v>
      </c>
      <c r="F118" s="15">
        <v>1344</v>
      </c>
      <c r="G118" s="94" t="s">
        <v>1173</v>
      </c>
      <c r="H118" s="34">
        <v>18516.25</v>
      </c>
      <c r="I118" s="14" t="s">
        <v>1177</v>
      </c>
      <c r="J118" s="93"/>
    </row>
    <row r="119" spans="1:10" ht="39.75" x14ac:dyDescent="0.25">
      <c r="A119" s="129"/>
      <c r="B119" s="129"/>
      <c r="C119" s="94" t="s">
        <v>1330</v>
      </c>
      <c r="D119" s="94"/>
      <c r="E119" s="15">
        <v>28266</v>
      </c>
      <c r="F119" s="15">
        <v>28266</v>
      </c>
      <c r="G119" s="94" t="s">
        <v>1173</v>
      </c>
      <c r="H119" s="34">
        <v>28266</v>
      </c>
      <c r="I119" s="14" t="s">
        <v>1177</v>
      </c>
      <c r="J119" s="93"/>
    </row>
    <row r="120" spans="1:10" x14ac:dyDescent="0.25">
      <c r="A120" s="129"/>
      <c r="B120" s="128" t="s">
        <v>87</v>
      </c>
      <c r="C120" s="14" t="s">
        <v>130</v>
      </c>
      <c r="D120" s="14" t="s">
        <v>131</v>
      </c>
      <c r="E120" s="15">
        <v>1.01</v>
      </c>
      <c r="F120" s="15">
        <v>1.01</v>
      </c>
      <c r="G120" s="14" t="s">
        <v>339</v>
      </c>
      <c r="H120" s="34">
        <v>75.75</v>
      </c>
      <c r="I120" s="14" t="s">
        <v>340</v>
      </c>
      <c r="J120" s="93"/>
    </row>
    <row r="121" spans="1:10" x14ac:dyDescent="0.25">
      <c r="A121" s="129"/>
      <c r="B121" s="129"/>
      <c r="C121" s="14" t="s">
        <v>136</v>
      </c>
      <c r="D121" s="14" t="s">
        <v>137</v>
      </c>
      <c r="E121" s="15">
        <v>7.02</v>
      </c>
      <c r="F121" s="15">
        <v>7.02</v>
      </c>
      <c r="G121" s="14" t="s">
        <v>339</v>
      </c>
      <c r="H121" s="34">
        <v>2458.4</v>
      </c>
      <c r="I121" s="14" t="s">
        <v>340</v>
      </c>
      <c r="J121" s="93"/>
    </row>
    <row r="122" spans="1:10" ht="25.5" x14ac:dyDescent="0.25">
      <c r="A122" s="129"/>
      <c r="B122" s="129"/>
      <c r="C122" s="14" t="s">
        <v>138</v>
      </c>
      <c r="D122" s="14" t="s">
        <v>139</v>
      </c>
      <c r="E122" s="15">
        <v>65.319999999999993</v>
      </c>
      <c r="F122" s="15">
        <v>65.319999999999993</v>
      </c>
      <c r="G122" s="14" t="s">
        <v>339</v>
      </c>
      <c r="H122" s="34">
        <v>4900.04</v>
      </c>
      <c r="I122" s="14" t="s">
        <v>340</v>
      </c>
      <c r="J122" s="93"/>
    </row>
    <row r="123" spans="1:10" x14ac:dyDescent="0.25">
      <c r="A123" s="129"/>
      <c r="B123" s="129"/>
      <c r="C123" s="14" t="s">
        <v>146</v>
      </c>
      <c r="D123" s="14" t="s">
        <v>131</v>
      </c>
      <c r="E123" s="15">
        <v>3.25</v>
      </c>
      <c r="F123" s="15">
        <v>3.25</v>
      </c>
      <c r="G123" s="14" t="s">
        <v>339</v>
      </c>
      <c r="H123" s="34">
        <v>386.58</v>
      </c>
      <c r="I123" s="14" t="s">
        <v>340</v>
      </c>
      <c r="J123" s="93"/>
    </row>
    <row r="124" spans="1:10" x14ac:dyDescent="0.25">
      <c r="A124" s="129"/>
      <c r="B124" s="129"/>
      <c r="C124" s="14" t="s">
        <v>147</v>
      </c>
      <c r="D124" s="14" t="s">
        <v>148</v>
      </c>
      <c r="E124" s="15">
        <v>36.799999999999997</v>
      </c>
      <c r="F124" s="15">
        <v>36.799999999999997</v>
      </c>
      <c r="G124" s="14" t="s">
        <v>339</v>
      </c>
      <c r="H124" s="34">
        <v>9473.49</v>
      </c>
      <c r="I124" s="14" t="s">
        <v>340</v>
      </c>
      <c r="J124" s="93"/>
    </row>
    <row r="125" spans="1:10" x14ac:dyDescent="0.25">
      <c r="A125" s="129"/>
      <c r="B125" s="129"/>
      <c r="C125" s="14" t="s">
        <v>149</v>
      </c>
      <c r="D125" s="14" t="s">
        <v>150</v>
      </c>
      <c r="E125" s="15">
        <v>7.16</v>
      </c>
      <c r="F125" s="15">
        <v>7.16</v>
      </c>
      <c r="G125" s="14" t="s">
        <v>339</v>
      </c>
      <c r="H125" s="34">
        <v>45.54</v>
      </c>
      <c r="I125" s="14" t="s">
        <v>340</v>
      </c>
      <c r="J125" s="93"/>
    </row>
    <row r="126" spans="1:10" x14ac:dyDescent="0.25">
      <c r="A126" s="129"/>
      <c r="B126" s="129"/>
      <c r="C126" s="14" t="s">
        <v>157</v>
      </c>
      <c r="D126" s="14" t="s">
        <v>158</v>
      </c>
      <c r="E126" s="15">
        <v>192.59</v>
      </c>
      <c r="F126" s="15">
        <v>192.59</v>
      </c>
      <c r="G126" s="14" t="s">
        <v>339</v>
      </c>
      <c r="H126" s="34">
        <v>16547.5</v>
      </c>
      <c r="I126" s="14" t="s">
        <v>340</v>
      </c>
      <c r="J126" s="93"/>
    </row>
    <row r="127" spans="1:10" ht="21.75" customHeight="1" x14ac:dyDescent="0.25">
      <c r="A127" s="130"/>
      <c r="B127" s="94"/>
      <c r="C127" s="94"/>
      <c r="D127" s="19" t="s">
        <v>25</v>
      </c>
      <c r="E127" s="20">
        <f>SUM(E103:E126)</f>
        <v>47891.303</v>
      </c>
      <c r="F127" s="20">
        <f>SUM(F103:F126)</f>
        <v>47891.303</v>
      </c>
      <c r="G127" s="94"/>
      <c r="H127" s="35">
        <f>SUM(H103:H126)</f>
        <v>308375.98</v>
      </c>
      <c r="I127" s="94"/>
      <c r="J127" s="93"/>
    </row>
    <row r="128" spans="1:10" ht="32.25" customHeight="1" x14ac:dyDescent="0.25">
      <c r="A128" s="94"/>
      <c r="B128" s="94"/>
      <c r="C128" s="94"/>
      <c r="D128" s="19" t="s">
        <v>88</v>
      </c>
      <c r="E128" s="20">
        <f>SUM(E20,E31,E45,E55,E72,E80,E85,E93,E102,E127)</f>
        <v>53557.85</v>
      </c>
      <c r="F128" s="20">
        <f>SUM(F20,F31,F45,F55,F72,F80,F85,F93,F102,F127)</f>
        <v>53396.781999999999</v>
      </c>
      <c r="G128" s="20"/>
      <c r="H128" s="20">
        <f>SUM(H20,H31,H45,H55,H72,H80,H85,H93,H102,H127)</f>
        <v>870067.19</v>
      </c>
      <c r="I128" s="97"/>
      <c r="J128" s="93"/>
    </row>
    <row r="129" spans="1:10" x14ac:dyDescent="0.25">
      <c r="A129" s="140" t="s">
        <v>1</v>
      </c>
      <c r="B129" s="140"/>
      <c r="C129" s="140"/>
      <c r="D129" s="140"/>
      <c r="E129" s="140"/>
      <c r="F129" s="140"/>
      <c r="G129" s="140"/>
      <c r="H129" s="140"/>
      <c r="I129" s="140"/>
      <c r="J129" s="140"/>
    </row>
    <row r="130" spans="1:10" x14ac:dyDescent="0.25">
      <c r="A130" s="140" t="s">
        <v>1</v>
      </c>
      <c r="B130" s="140"/>
      <c r="C130" s="140"/>
      <c r="D130" s="140"/>
      <c r="E130" s="140"/>
      <c r="F130" s="140"/>
      <c r="G130" s="140"/>
      <c r="H130" s="140"/>
      <c r="I130" s="140"/>
      <c r="J130" s="140"/>
    </row>
  </sheetData>
  <mergeCells count="35">
    <mergeCell ref="A129:J129"/>
    <mergeCell ref="A130:J130"/>
    <mergeCell ref="A103:A127"/>
    <mergeCell ref="B106:B108"/>
    <mergeCell ref="B111:B119"/>
    <mergeCell ref="B120:B126"/>
    <mergeCell ref="A94:A102"/>
    <mergeCell ref="B97:B98"/>
    <mergeCell ref="B100:B101"/>
    <mergeCell ref="A81:A85"/>
    <mergeCell ref="A86:A93"/>
    <mergeCell ref="B87:B90"/>
    <mergeCell ref="A73:A80"/>
    <mergeCell ref="A56:A72"/>
    <mergeCell ref="B56:B57"/>
    <mergeCell ref="B59:B64"/>
    <mergeCell ref="B67:B71"/>
    <mergeCell ref="A46:A55"/>
    <mergeCell ref="B48:B50"/>
    <mergeCell ref="B51:B53"/>
    <mergeCell ref="A32:A45"/>
    <mergeCell ref="B32:B35"/>
    <mergeCell ref="B37:B38"/>
    <mergeCell ref="B42:B43"/>
    <mergeCell ref="A1:J1"/>
    <mergeCell ref="A3:J3"/>
    <mergeCell ref="A5:A20"/>
    <mergeCell ref="B5:B9"/>
    <mergeCell ref="B12:B16"/>
    <mergeCell ref="H40:H41"/>
    <mergeCell ref="B40:B41"/>
    <mergeCell ref="A21:A31"/>
    <mergeCell ref="B21:B22"/>
    <mergeCell ref="B25:B27"/>
    <mergeCell ref="B29:B30"/>
  </mergeCells>
  <pageMargins left="0.7" right="0.7" top="0.75" bottom="0.75" header="0.3" footer="0.3"/>
  <pageSetup paperSize="9" orientation="portrait" r:id="rId1"/>
  <ignoredErrors>
    <ignoredError sqref="C5:C9 C24 C12:C16 C17 C19 C20:C22 C25:C27 C28:C30 C31:C35 C36 C37:C38 C39 C45:C46 C47 C48:C50 C51:C53 C54 C55:C57 C58 C59:C64 C65 C66 C67:C71 C72:C73 C74 C75 C76 C77 C78 C79 C80:C81 C82 C83 C84 C85:C86 C87:C90 C91 C92 C93:C94 C95 C96 C97:C98 C99 C100:C101 C102:C103 C104 C105 C106:C108 C109 C110 C111:C119 C120:C126 C44 C42:C43 C40:C41" twoDigitTextYear="1"/>
    <ignoredError sqref="E102:F102 H102"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1"/>
  <sheetViews>
    <sheetView showGridLines="0" workbookViewId="0">
      <pane xSplit="2" ySplit="12" topLeftCell="C13" activePane="bottomRight" state="frozen"/>
      <selection pane="topRight" activeCell="C1" sqref="C1"/>
      <selection pane="bottomLeft" activeCell="A13" sqref="A13"/>
      <selection pane="bottomRight" sqref="A1:Q1"/>
    </sheetView>
  </sheetViews>
  <sheetFormatPr defaultRowHeight="15" x14ac:dyDescent="0.25"/>
  <cols>
    <col min="1" max="1" width="12.140625" customWidth="1"/>
    <col min="2" max="2" width="16.7109375" customWidth="1"/>
    <col min="3" max="3" width="24.42578125" customWidth="1"/>
    <col min="4" max="4" width="39.5703125" style="71" customWidth="1"/>
    <col min="5" max="5" width="15.28515625" style="52" customWidth="1"/>
    <col min="6" max="6" width="9.140625" style="52" customWidth="1"/>
    <col min="7" max="7" width="9.85546875" style="52" customWidth="1"/>
    <col min="8" max="9" width="9.140625" style="52" customWidth="1"/>
    <col min="10" max="10" width="9.85546875" style="52" customWidth="1"/>
    <col min="11" max="11" width="9.140625" style="52" customWidth="1"/>
    <col min="12" max="12" width="9.85546875" style="52" customWidth="1"/>
    <col min="13" max="14" width="9.140625" style="52" customWidth="1"/>
    <col min="15" max="15" width="9.85546875" style="52" customWidth="1"/>
    <col min="16" max="16" width="18.28515625" style="52" customWidth="1"/>
    <col min="17" max="17" width="37.85546875" customWidth="1"/>
  </cols>
  <sheetData>
    <row r="1" spans="1:17" ht="19.5" x14ac:dyDescent="0.25">
      <c r="A1" s="116" t="s">
        <v>341</v>
      </c>
      <c r="B1" s="116"/>
      <c r="C1" s="116"/>
      <c r="D1" s="116"/>
      <c r="E1" s="116"/>
      <c r="F1" s="116"/>
      <c r="G1" s="116"/>
      <c r="H1" s="116"/>
      <c r="I1" s="116"/>
      <c r="J1" s="116"/>
      <c r="K1" s="116"/>
      <c r="L1" s="116"/>
      <c r="M1" s="116"/>
      <c r="N1" s="116"/>
      <c r="O1" s="116"/>
      <c r="P1" s="116"/>
      <c r="Q1" s="116"/>
    </row>
    <row r="2" spans="1:17" ht="19.5" x14ac:dyDescent="0.25">
      <c r="A2" s="37"/>
      <c r="B2" s="37"/>
      <c r="C2" s="37"/>
      <c r="D2" s="68"/>
      <c r="E2" s="66"/>
      <c r="F2" s="66"/>
      <c r="G2" s="66"/>
      <c r="H2" s="66"/>
      <c r="I2" s="66"/>
      <c r="J2" s="66"/>
      <c r="K2" s="66"/>
      <c r="L2" s="66"/>
      <c r="M2" s="66"/>
      <c r="N2" s="66"/>
      <c r="O2" s="66"/>
      <c r="P2" s="66"/>
      <c r="Q2" s="37"/>
    </row>
    <row r="3" spans="1:17" x14ac:dyDescent="0.25">
      <c r="A3" s="146" t="s">
        <v>1</v>
      </c>
      <c r="B3" s="146"/>
      <c r="C3" s="146"/>
      <c r="D3" s="146"/>
      <c r="E3" s="146"/>
      <c r="F3" s="146"/>
      <c r="G3" s="146"/>
      <c r="H3" s="146"/>
      <c r="I3" s="146"/>
      <c r="J3" s="146"/>
      <c r="K3" s="146"/>
      <c r="L3" s="146"/>
      <c r="M3" s="146"/>
      <c r="N3" s="146"/>
      <c r="O3" s="146"/>
      <c r="P3" s="146"/>
      <c r="Q3" s="146"/>
    </row>
    <row r="4" spans="1:17" ht="22.5" customHeight="1" x14ac:dyDescent="0.25">
      <c r="A4" s="161" t="s">
        <v>4</v>
      </c>
      <c r="B4" s="161" t="s">
        <v>5</v>
      </c>
      <c r="C4" s="161" t="s">
        <v>342</v>
      </c>
      <c r="D4" s="164" t="s">
        <v>343</v>
      </c>
      <c r="E4" s="161" t="s">
        <v>344</v>
      </c>
      <c r="F4" s="167" t="s">
        <v>345</v>
      </c>
      <c r="G4" s="168"/>
      <c r="H4" s="168"/>
      <c r="I4" s="168"/>
      <c r="J4" s="168"/>
      <c r="K4" s="168"/>
      <c r="L4" s="168"/>
      <c r="M4" s="168"/>
      <c r="N4" s="168"/>
      <c r="O4" s="168"/>
      <c r="P4" s="169"/>
      <c r="Q4" s="77"/>
    </row>
    <row r="5" spans="1:17" ht="15" customHeight="1" x14ac:dyDescent="0.25">
      <c r="A5" s="162"/>
      <c r="B5" s="162"/>
      <c r="C5" s="162"/>
      <c r="D5" s="165"/>
      <c r="E5" s="162"/>
      <c r="F5" s="170" t="s">
        <v>346</v>
      </c>
      <c r="G5" s="170" t="s">
        <v>347</v>
      </c>
      <c r="H5" s="170" t="s">
        <v>348</v>
      </c>
      <c r="I5" s="170" t="s">
        <v>349</v>
      </c>
      <c r="J5" s="170" t="s">
        <v>350</v>
      </c>
      <c r="K5" s="170" t="s">
        <v>351</v>
      </c>
      <c r="L5" s="170" t="s">
        <v>352</v>
      </c>
      <c r="M5" s="170" t="s">
        <v>353</v>
      </c>
      <c r="N5" s="170" t="s">
        <v>354</v>
      </c>
      <c r="O5" s="170" t="s">
        <v>355</v>
      </c>
      <c r="P5" s="170" t="s">
        <v>356</v>
      </c>
      <c r="Q5" s="77"/>
    </row>
    <row r="6" spans="1:17" x14ac:dyDescent="0.25">
      <c r="A6" s="162"/>
      <c r="B6" s="162"/>
      <c r="C6" s="162"/>
      <c r="D6" s="165"/>
      <c r="E6" s="162"/>
      <c r="F6" s="171"/>
      <c r="G6" s="171"/>
      <c r="H6" s="171"/>
      <c r="I6" s="171"/>
      <c r="J6" s="171"/>
      <c r="K6" s="171"/>
      <c r="L6" s="171"/>
      <c r="M6" s="171"/>
      <c r="N6" s="171"/>
      <c r="O6" s="171"/>
      <c r="P6" s="171"/>
      <c r="Q6" s="77"/>
    </row>
    <row r="7" spans="1:17" x14ac:dyDescent="0.25">
      <c r="A7" s="162"/>
      <c r="B7" s="162"/>
      <c r="C7" s="162"/>
      <c r="D7" s="165"/>
      <c r="E7" s="162"/>
      <c r="F7" s="171"/>
      <c r="G7" s="171"/>
      <c r="H7" s="171"/>
      <c r="I7" s="171"/>
      <c r="J7" s="171"/>
      <c r="K7" s="171"/>
      <c r="L7" s="171"/>
      <c r="M7" s="171"/>
      <c r="N7" s="171"/>
      <c r="O7" s="171"/>
      <c r="P7" s="171"/>
      <c r="Q7" s="77"/>
    </row>
    <row r="8" spans="1:17" x14ac:dyDescent="0.25">
      <c r="A8" s="162"/>
      <c r="B8" s="162"/>
      <c r="C8" s="162"/>
      <c r="D8" s="165"/>
      <c r="E8" s="162"/>
      <c r="F8" s="171"/>
      <c r="G8" s="171"/>
      <c r="H8" s="171"/>
      <c r="I8" s="171"/>
      <c r="J8" s="171"/>
      <c r="K8" s="171"/>
      <c r="L8" s="171"/>
      <c r="M8" s="171"/>
      <c r="N8" s="171"/>
      <c r="O8" s="171"/>
      <c r="P8" s="171"/>
      <c r="Q8" s="77"/>
    </row>
    <row r="9" spans="1:17" x14ac:dyDescent="0.25">
      <c r="A9" s="162"/>
      <c r="B9" s="162"/>
      <c r="C9" s="162"/>
      <c r="D9" s="165"/>
      <c r="E9" s="162"/>
      <c r="F9" s="171"/>
      <c r="G9" s="171"/>
      <c r="H9" s="171"/>
      <c r="I9" s="171"/>
      <c r="J9" s="171"/>
      <c r="K9" s="171"/>
      <c r="L9" s="171"/>
      <c r="M9" s="171"/>
      <c r="N9" s="171"/>
      <c r="O9" s="171"/>
      <c r="P9" s="171"/>
      <c r="Q9" s="77"/>
    </row>
    <row r="10" spans="1:17" x14ac:dyDescent="0.25">
      <c r="A10" s="162"/>
      <c r="B10" s="162"/>
      <c r="C10" s="162"/>
      <c r="D10" s="165"/>
      <c r="E10" s="162"/>
      <c r="F10" s="171"/>
      <c r="G10" s="171"/>
      <c r="H10" s="171"/>
      <c r="I10" s="171"/>
      <c r="J10" s="171"/>
      <c r="K10" s="171"/>
      <c r="L10" s="171"/>
      <c r="M10" s="171"/>
      <c r="N10" s="171"/>
      <c r="O10" s="171"/>
      <c r="P10" s="171"/>
      <c r="Q10" s="77"/>
    </row>
    <row r="11" spans="1:17" x14ac:dyDescent="0.25">
      <c r="A11" s="162"/>
      <c r="B11" s="162"/>
      <c r="C11" s="162"/>
      <c r="D11" s="165"/>
      <c r="E11" s="162"/>
      <c r="F11" s="171"/>
      <c r="G11" s="171"/>
      <c r="H11" s="171"/>
      <c r="I11" s="171"/>
      <c r="J11" s="171"/>
      <c r="K11" s="171"/>
      <c r="L11" s="171"/>
      <c r="M11" s="171"/>
      <c r="N11" s="171"/>
      <c r="O11" s="171"/>
      <c r="P11" s="171"/>
      <c r="Q11" s="77"/>
    </row>
    <row r="12" spans="1:17" x14ac:dyDescent="0.25">
      <c r="A12" s="163"/>
      <c r="B12" s="163"/>
      <c r="C12" s="163"/>
      <c r="D12" s="166"/>
      <c r="E12" s="163"/>
      <c r="F12" s="172"/>
      <c r="G12" s="172"/>
      <c r="H12" s="172"/>
      <c r="I12" s="172"/>
      <c r="J12" s="172"/>
      <c r="K12" s="172"/>
      <c r="L12" s="172"/>
      <c r="M12" s="172"/>
      <c r="N12" s="172"/>
      <c r="O12" s="172"/>
      <c r="P12" s="172"/>
      <c r="Q12" s="77"/>
    </row>
    <row r="13" spans="1:17" x14ac:dyDescent="0.25">
      <c r="A13" s="142"/>
      <c r="B13" s="142" t="s">
        <v>18</v>
      </c>
      <c r="C13" s="141" t="s">
        <v>360</v>
      </c>
      <c r="D13" s="144" t="s">
        <v>361</v>
      </c>
      <c r="E13" s="141" t="s">
        <v>358</v>
      </c>
      <c r="F13" s="141" t="s">
        <v>125</v>
      </c>
      <c r="G13" s="141" t="s">
        <v>125</v>
      </c>
      <c r="H13" s="141" t="s">
        <v>359</v>
      </c>
      <c r="I13" s="141" t="s">
        <v>359</v>
      </c>
      <c r="J13" s="141" t="s">
        <v>359</v>
      </c>
      <c r="K13" s="141" t="s">
        <v>359</v>
      </c>
      <c r="L13" s="141" t="s">
        <v>359</v>
      </c>
      <c r="M13" s="141" t="s">
        <v>359</v>
      </c>
      <c r="N13" s="141" t="s">
        <v>359</v>
      </c>
      <c r="O13" s="141" t="s">
        <v>359</v>
      </c>
      <c r="P13" s="141" t="s">
        <v>362</v>
      </c>
      <c r="Q13" s="77"/>
    </row>
    <row r="14" spans="1:17" x14ac:dyDescent="0.25">
      <c r="A14" s="142"/>
      <c r="B14" s="142"/>
      <c r="C14" s="142"/>
      <c r="D14" s="145"/>
      <c r="E14" s="143"/>
      <c r="F14" s="143"/>
      <c r="G14" s="143"/>
      <c r="H14" s="143"/>
      <c r="I14" s="143"/>
      <c r="J14" s="143"/>
      <c r="K14" s="143"/>
      <c r="L14" s="143"/>
      <c r="M14" s="143"/>
      <c r="N14" s="143"/>
      <c r="O14" s="143"/>
      <c r="P14" s="143"/>
      <c r="Q14" s="77"/>
    </row>
    <row r="15" spans="1:17" x14ac:dyDescent="0.25">
      <c r="A15" s="142"/>
      <c r="B15" s="142"/>
      <c r="C15" s="142"/>
      <c r="D15" s="144" t="s">
        <v>363</v>
      </c>
      <c r="E15" s="141" t="s">
        <v>358</v>
      </c>
      <c r="F15" s="141" t="s">
        <v>125</v>
      </c>
      <c r="G15" s="141" t="s">
        <v>359</v>
      </c>
      <c r="H15" s="141" t="s">
        <v>359</v>
      </c>
      <c r="I15" s="141" t="s">
        <v>359</v>
      </c>
      <c r="J15" s="141" t="s">
        <v>359</v>
      </c>
      <c r="K15" s="141" t="s">
        <v>359</v>
      </c>
      <c r="L15" s="141" t="s">
        <v>359</v>
      </c>
      <c r="M15" s="141" t="s">
        <v>359</v>
      </c>
      <c r="N15" s="141" t="s">
        <v>359</v>
      </c>
      <c r="O15" s="141" t="s">
        <v>359</v>
      </c>
      <c r="P15" s="141" t="s">
        <v>362</v>
      </c>
      <c r="Q15" s="77"/>
    </row>
    <row r="16" spans="1:17" x14ac:dyDescent="0.25">
      <c r="A16" s="142"/>
      <c r="B16" s="142"/>
      <c r="C16" s="143"/>
      <c r="D16" s="145"/>
      <c r="E16" s="143"/>
      <c r="F16" s="143"/>
      <c r="G16" s="143"/>
      <c r="H16" s="143"/>
      <c r="I16" s="143"/>
      <c r="J16" s="143"/>
      <c r="K16" s="143"/>
      <c r="L16" s="143"/>
      <c r="M16" s="143"/>
      <c r="N16" s="143"/>
      <c r="O16" s="143"/>
      <c r="P16" s="143"/>
      <c r="Q16" s="77"/>
    </row>
    <row r="17" spans="1:17" x14ac:dyDescent="0.25">
      <c r="A17" s="142"/>
      <c r="B17" s="142"/>
      <c r="C17" s="141" t="s">
        <v>364</v>
      </c>
      <c r="D17" s="144" t="s">
        <v>700</v>
      </c>
      <c r="E17" s="141"/>
      <c r="F17" s="141"/>
      <c r="G17" s="141"/>
      <c r="H17" s="141"/>
      <c r="I17" s="141"/>
      <c r="J17" s="141"/>
      <c r="K17" s="141"/>
      <c r="L17" s="141"/>
      <c r="M17" s="141"/>
      <c r="N17" s="141"/>
      <c r="O17" s="141"/>
      <c r="P17" s="141"/>
      <c r="Q17" s="77"/>
    </row>
    <row r="18" spans="1:17" x14ac:dyDescent="0.25">
      <c r="A18" s="142"/>
      <c r="B18" s="143"/>
      <c r="C18" s="143"/>
      <c r="D18" s="145"/>
      <c r="E18" s="143"/>
      <c r="F18" s="143"/>
      <c r="G18" s="143"/>
      <c r="H18" s="143"/>
      <c r="I18" s="143"/>
      <c r="J18" s="143"/>
      <c r="K18" s="143"/>
      <c r="L18" s="143"/>
      <c r="M18" s="143"/>
      <c r="N18" s="143"/>
      <c r="O18" s="143"/>
      <c r="P18" s="143"/>
      <c r="Q18" s="77"/>
    </row>
    <row r="19" spans="1:17" x14ac:dyDescent="0.25">
      <c r="A19" s="142"/>
      <c r="B19" s="142" t="s">
        <v>19</v>
      </c>
      <c r="C19" s="141" t="s">
        <v>360</v>
      </c>
      <c r="D19" s="144" t="s">
        <v>1302</v>
      </c>
      <c r="E19" s="141" t="s">
        <v>358</v>
      </c>
      <c r="F19" s="141" t="s">
        <v>125</v>
      </c>
      <c r="G19" s="141" t="s">
        <v>359</v>
      </c>
      <c r="H19" s="141" t="s">
        <v>359</v>
      </c>
      <c r="I19" s="141" t="s">
        <v>359</v>
      </c>
      <c r="J19" s="141" t="s">
        <v>359</v>
      </c>
      <c r="K19" s="141" t="s">
        <v>359</v>
      </c>
      <c r="L19" s="141" t="s">
        <v>359</v>
      </c>
      <c r="M19" s="141" t="s">
        <v>359</v>
      </c>
      <c r="N19" s="141" t="s">
        <v>359</v>
      </c>
      <c r="O19" s="141" t="s">
        <v>359</v>
      </c>
      <c r="P19" s="141"/>
      <c r="Q19" s="77"/>
    </row>
    <row r="20" spans="1:17" x14ac:dyDescent="0.25">
      <c r="A20" s="142"/>
      <c r="B20" s="142"/>
      <c r="C20" s="142"/>
      <c r="D20" s="145"/>
      <c r="E20" s="143"/>
      <c r="F20" s="143"/>
      <c r="G20" s="143"/>
      <c r="H20" s="143"/>
      <c r="I20" s="143"/>
      <c r="J20" s="143"/>
      <c r="K20" s="143"/>
      <c r="L20" s="143"/>
      <c r="M20" s="143"/>
      <c r="N20" s="143"/>
      <c r="O20" s="143"/>
      <c r="P20" s="143"/>
      <c r="Q20" s="77"/>
    </row>
    <row r="21" spans="1:17" x14ac:dyDescent="0.25">
      <c r="A21" s="142"/>
      <c r="B21" s="142"/>
      <c r="C21" s="142"/>
      <c r="D21" s="144" t="s">
        <v>1303</v>
      </c>
      <c r="E21" s="141" t="s">
        <v>358</v>
      </c>
      <c r="F21" s="141" t="s">
        <v>125</v>
      </c>
      <c r="G21" s="141" t="s">
        <v>359</v>
      </c>
      <c r="H21" s="141" t="s">
        <v>359</v>
      </c>
      <c r="I21" s="141" t="s">
        <v>359</v>
      </c>
      <c r="J21" s="141" t="s">
        <v>359</v>
      </c>
      <c r="K21" s="141" t="s">
        <v>359</v>
      </c>
      <c r="L21" s="141" t="s">
        <v>359</v>
      </c>
      <c r="M21" s="141" t="s">
        <v>359</v>
      </c>
      <c r="N21" s="141" t="s">
        <v>359</v>
      </c>
      <c r="O21" s="141" t="s">
        <v>359</v>
      </c>
      <c r="P21" s="141"/>
      <c r="Q21" s="77"/>
    </row>
    <row r="22" spans="1:17" x14ac:dyDescent="0.25">
      <c r="A22" s="142"/>
      <c r="B22" s="142"/>
      <c r="C22" s="142"/>
      <c r="D22" s="145"/>
      <c r="E22" s="143"/>
      <c r="F22" s="143"/>
      <c r="G22" s="143"/>
      <c r="H22" s="143"/>
      <c r="I22" s="143"/>
      <c r="J22" s="143"/>
      <c r="K22" s="143"/>
      <c r="L22" s="143"/>
      <c r="M22" s="143"/>
      <c r="N22" s="143"/>
      <c r="O22" s="143"/>
      <c r="P22" s="143"/>
      <c r="Q22" s="77"/>
    </row>
    <row r="23" spans="1:17" x14ac:dyDescent="0.25">
      <c r="A23" s="142"/>
      <c r="B23" s="142"/>
      <c r="C23" s="142"/>
      <c r="D23" s="144" t="s">
        <v>366</v>
      </c>
      <c r="E23" s="141" t="s">
        <v>358</v>
      </c>
      <c r="F23" s="141" t="s">
        <v>125</v>
      </c>
      <c r="G23" s="141" t="s">
        <v>359</v>
      </c>
      <c r="H23" s="141" t="s">
        <v>359</v>
      </c>
      <c r="I23" s="141" t="s">
        <v>359</v>
      </c>
      <c r="J23" s="141" t="s">
        <v>359</v>
      </c>
      <c r="K23" s="141" t="s">
        <v>359</v>
      </c>
      <c r="L23" s="141" t="s">
        <v>359</v>
      </c>
      <c r="M23" s="141" t="s">
        <v>359</v>
      </c>
      <c r="N23" s="141" t="s">
        <v>359</v>
      </c>
      <c r="O23" s="141" t="s">
        <v>359</v>
      </c>
      <c r="P23" s="141"/>
      <c r="Q23" s="77"/>
    </row>
    <row r="24" spans="1:17" x14ac:dyDescent="0.25">
      <c r="A24" s="142"/>
      <c r="B24" s="142"/>
      <c r="C24" s="143"/>
      <c r="D24" s="145"/>
      <c r="E24" s="143"/>
      <c r="F24" s="143"/>
      <c r="G24" s="143"/>
      <c r="H24" s="143"/>
      <c r="I24" s="143"/>
      <c r="J24" s="143"/>
      <c r="K24" s="143"/>
      <c r="L24" s="143"/>
      <c r="M24" s="143"/>
      <c r="N24" s="143"/>
      <c r="O24" s="143"/>
      <c r="P24" s="143"/>
      <c r="Q24" s="77"/>
    </row>
    <row r="25" spans="1:17" x14ac:dyDescent="0.25">
      <c r="A25" s="142"/>
      <c r="B25" s="142"/>
      <c r="C25" s="141" t="s">
        <v>364</v>
      </c>
      <c r="D25" s="144" t="s">
        <v>365</v>
      </c>
      <c r="E25" s="141" t="s">
        <v>358</v>
      </c>
      <c r="F25" s="141" t="s">
        <v>125</v>
      </c>
      <c r="G25" s="141" t="s">
        <v>125</v>
      </c>
      <c r="H25" s="141" t="s">
        <v>125</v>
      </c>
      <c r="I25" s="141" t="s">
        <v>125</v>
      </c>
      <c r="J25" s="141" t="s">
        <v>125</v>
      </c>
      <c r="K25" s="141" t="s">
        <v>125</v>
      </c>
      <c r="L25" s="141" t="s">
        <v>125</v>
      </c>
      <c r="M25" s="141" t="s">
        <v>125</v>
      </c>
      <c r="N25" s="141" t="s">
        <v>125</v>
      </c>
      <c r="O25" s="141" t="s">
        <v>125</v>
      </c>
      <c r="P25" s="141"/>
      <c r="Q25" s="77"/>
    </row>
    <row r="26" spans="1:17" x14ac:dyDescent="0.25">
      <c r="A26" s="142"/>
      <c r="B26" s="143"/>
      <c r="C26" s="143"/>
      <c r="D26" s="145"/>
      <c r="E26" s="143"/>
      <c r="F26" s="143"/>
      <c r="G26" s="143"/>
      <c r="H26" s="143"/>
      <c r="I26" s="143"/>
      <c r="J26" s="143"/>
      <c r="K26" s="143"/>
      <c r="L26" s="143"/>
      <c r="M26" s="143"/>
      <c r="N26" s="143"/>
      <c r="O26" s="143"/>
      <c r="P26" s="143"/>
      <c r="Q26" s="77"/>
    </row>
    <row r="27" spans="1:17" x14ac:dyDescent="0.25">
      <c r="A27" s="142"/>
      <c r="B27" s="142" t="s">
        <v>20</v>
      </c>
      <c r="C27" s="141" t="s">
        <v>360</v>
      </c>
      <c r="D27" s="144" t="s">
        <v>1228</v>
      </c>
      <c r="E27" s="141" t="s">
        <v>358</v>
      </c>
      <c r="F27" s="141" t="s">
        <v>125</v>
      </c>
      <c r="G27" s="141" t="s">
        <v>359</v>
      </c>
      <c r="H27" s="141" t="s">
        <v>125</v>
      </c>
      <c r="I27" s="141" t="s">
        <v>359</v>
      </c>
      <c r="J27" s="141" t="s">
        <v>359</v>
      </c>
      <c r="K27" s="141" t="s">
        <v>359</v>
      </c>
      <c r="L27" s="141" t="s">
        <v>359</v>
      </c>
      <c r="M27" s="141" t="s">
        <v>359</v>
      </c>
      <c r="N27" s="141" t="s">
        <v>359</v>
      </c>
      <c r="O27" s="141" t="s">
        <v>359</v>
      </c>
      <c r="P27" s="141"/>
      <c r="Q27" s="77"/>
    </row>
    <row r="28" spans="1:17" x14ac:dyDescent="0.25">
      <c r="A28" s="142"/>
      <c r="B28" s="142"/>
      <c r="C28" s="143"/>
      <c r="D28" s="145"/>
      <c r="E28" s="143"/>
      <c r="F28" s="143"/>
      <c r="G28" s="143"/>
      <c r="H28" s="143"/>
      <c r="I28" s="143"/>
      <c r="J28" s="143"/>
      <c r="K28" s="143"/>
      <c r="L28" s="143"/>
      <c r="M28" s="143"/>
      <c r="N28" s="143"/>
      <c r="O28" s="143"/>
      <c r="P28" s="143"/>
      <c r="Q28" s="77"/>
    </row>
    <row r="29" spans="1:17" x14ac:dyDescent="0.25">
      <c r="A29" s="142"/>
      <c r="B29" s="142"/>
      <c r="C29" s="141" t="s">
        <v>364</v>
      </c>
      <c r="D29" s="144" t="s">
        <v>1228</v>
      </c>
      <c r="E29" s="141" t="s">
        <v>358</v>
      </c>
      <c r="F29" s="141" t="s">
        <v>125</v>
      </c>
      <c r="G29" s="141" t="s">
        <v>125</v>
      </c>
      <c r="H29" s="141" t="s">
        <v>359</v>
      </c>
      <c r="I29" s="141" t="s">
        <v>125</v>
      </c>
      <c r="J29" s="141" t="s">
        <v>125</v>
      </c>
      <c r="K29" s="141" t="s">
        <v>125</v>
      </c>
      <c r="L29" s="141" t="s">
        <v>125</v>
      </c>
      <c r="M29" s="141" t="s">
        <v>125</v>
      </c>
      <c r="N29" s="141" t="s">
        <v>125</v>
      </c>
      <c r="O29" s="141" t="s">
        <v>125</v>
      </c>
      <c r="P29" s="141"/>
      <c r="Q29" s="77"/>
    </row>
    <row r="30" spans="1:17" x14ac:dyDescent="0.25">
      <c r="A30" s="142"/>
      <c r="B30" s="143"/>
      <c r="C30" s="143"/>
      <c r="D30" s="145"/>
      <c r="E30" s="143"/>
      <c r="F30" s="143"/>
      <c r="G30" s="143"/>
      <c r="H30" s="143"/>
      <c r="I30" s="143"/>
      <c r="J30" s="143"/>
      <c r="K30" s="143"/>
      <c r="L30" s="143"/>
      <c r="M30" s="143"/>
      <c r="N30" s="143"/>
      <c r="O30" s="143"/>
      <c r="P30" s="143"/>
      <c r="Q30" s="77"/>
    </row>
    <row r="31" spans="1:17" x14ac:dyDescent="0.25">
      <c r="A31" s="142"/>
      <c r="B31" s="142" t="s">
        <v>21</v>
      </c>
      <c r="C31" s="141" t="s">
        <v>360</v>
      </c>
      <c r="D31" s="144" t="s">
        <v>1229</v>
      </c>
      <c r="E31" s="141" t="s">
        <v>358</v>
      </c>
      <c r="F31" s="141" t="s">
        <v>125</v>
      </c>
      <c r="G31" s="141" t="s">
        <v>359</v>
      </c>
      <c r="H31" s="141" t="s">
        <v>125</v>
      </c>
      <c r="I31" s="141" t="s">
        <v>359</v>
      </c>
      <c r="J31" s="141" t="s">
        <v>359</v>
      </c>
      <c r="K31" s="141" t="s">
        <v>359</v>
      </c>
      <c r="L31" s="141" t="s">
        <v>359</v>
      </c>
      <c r="M31" s="141" t="s">
        <v>359</v>
      </c>
      <c r="N31" s="141" t="s">
        <v>359</v>
      </c>
      <c r="O31" s="141" t="s">
        <v>359</v>
      </c>
      <c r="P31" s="141"/>
      <c r="Q31" s="77"/>
    </row>
    <row r="32" spans="1:17" x14ac:dyDescent="0.25">
      <c r="A32" s="142"/>
      <c r="B32" s="142"/>
      <c r="C32" s="142"/>
      <c r="D32" s="145"/>
      <c r="E32" s="143"/>
      <c r="F32" s="143"/>
      <c r="G32" s="143"/>
      <c r="H32" s="143"/>
      <c r="I32" s="143"/>
      <c r="J32" s="143"/>
      <c r="K32" s="143"/>
      <c r="L32" s="143"/>
      <c r="M32" s="143"/>
      <c r="N32" s="143"/>
      <c r="O32" s="143"/>
      <c r="P32" s="143"/>
      <c r="Q32" s="77"/>
    </row>
    <row r="33" spans="1:17" x14ac:dyDescent="0.25">
      <c r="A33" s="142"/>
      <c r="B33" s="142"/>
      <c r="C33" s="142"/>
      <c r="D33" s="144" t="s">
        <v>367</v>
      </c>
      <c r="E33" s="141" t="s">
        <v>368</v>
      </c>
      <c r="F33" s="141" t="s">
        <v>125</v>
      </c>
      <c r="G33" s="141" t="s">
        <v>359</v>
      </c>
      <c r="H33" s="141" t="s">
        <v>359</v>
      </c>
      <c r="I33" s="141" t="s">
        <v>359</v>
      </c>
      <c r="J33" s="141" t="s">
        <v>359</v>
      </c>
      <c r="K33" s="141" t="s">
        <v>359</v>
      </c>
      <c r="L33" s="141" t="s">
        <v>359</v>
      </c>
      <c r="M33" s="141" t="s">
        <v>359</v>
      </c>
      <c r="N33" s="141" t="s">
        <v>359</v>
      </c>
      <c r="O33" s="141" t="s">
        <v>359</v>
      </c>
      <c r="P33" s="141"/>
      <c r="Q33" s="77"/>
    </row>
    <row r="34" spans="1:17" x14ac:dyDescent="0.25">
      <c r="A34" s="142"/>
      <c r="B34" s="142"/>
      <c r="C34" s="142"/>
      <c r="D34" s="145"/>
      <c r="E34" s="143"/>
      <c r="F34" s="143"/>
      <c r="G34" s="143"/>
      <c r="H34" s="143"/>
      <c r="I34" s="143"/>
      <c r="J34" s="143"/>
      <c r="K34" s="143"/>
      <c r="L34" s="143"/>
      <c r="M34" s="143"/>
      <c r="N34" s="143"/>
      <c r="O34" s="143"/>
      <c r="P34" s="143"/>
      <c r="Q34" s="77"/>
    </row>
    <row r="35" spans="1:17" x14ac:dyDescent="0.25">
      <c r="A35" s="142"/>
      <c r="B35" s="142"/>
      <c r="C35" s="142"/>
      <c r="D35" s="144" t="s">
        <v>369</v>
      </c>
      <c r="E35" s="141" t="s">
        <v>358</v>
      </c>
      <c r="F35" s="141" t="s">
        <v>125</v>
      </c>
      <c r="G35" s="141" t="s">
        <v>359</v>
      </c>
      <c r="H35" s="141" t="s">
        <v>359</v>
      </c>
      <c r="I35" s="141" t="s">
        <v>359</v>
      </c>
      <c r="J35" s="141" t="s">
        <v>359</v>
      </c>
      <c r="K35" s="141" t="s">
        <v>359</v>
      </c>
      <c r="L35" s="141" t="s">
        <v>359</v>
      </c>
      <c r="M35" s="141" t="s">
        <v>359</v>
      </c>
      <c r="N35" s="141" t="s">
        <v>359</v>
      </c>
      <c r="O35" s="141" t="s">
        <v>359</v>
      </c>
      <c r="P35" s="141"/>
      <c r="Q35" s="77"/>
    </row>
    <row r="36" spans="1:17" x14ac:dyDescent="0.25">
      <c r="A36" s="142"/>
      <c r="B36" s="142"/>
      <c r="C36" s="143"/>
      <c r="D36" s="145"/>
      <c r="E36" s="143"/>
      <c r="F36" s="143"/>
      <c r="G36" s="143"/>
      <c r="H36" s="143"/>
      <c r="I36" s="143"/>
      <c r="J36" s="143"/>
      <c r="K36" s="143"/>
      <c r="L36" s="143"/>
      <c r="M36" s="143"/>
      <c r="N36" s="143"/>
      <c r="O36" s="143"/>
      <c r="P36" s="143"/>
      <c r="Q36" s="77"/>
    </row>
    <row r="37" spans="1:17" x14ac:dyDescent="0.25">
      <c r="A37" s="142"/>
      <c r="B37" s="142"/>
      <c r="C37" s="141" t="s">
        <v>364</v>
      </c>
      <c r="D37" s="144" t="s">
        <v>1230</v>
      </c>
      <c r="E37" s="141" t="s">
        <v>358</v>
      </c>
      <c r="F37" s="141" t="s">
        <v>125</v>
      </c>
      <c r="G37" s="141" t="s">
        <v>125</v>
      </c>
      <c r="H37" s="141" t="s">
        <v>359</v>
      </c>
      <c r="I37" s="141" t="s">
        <v>125</v>
      </c>
      <c r="J37" s="141" t="s">
        <v>125</v>
      </c>
      <c r="K37" s="141" t="s">
        <v>125</v>
      </c>
      <c r="L37" s="141" t="s">
        <v>125</v>
      </c>
      <c r="M37" s="141" t="s">
        <v>125</v>
      </c>
      <c r="N37" s="141" t="s">
        <v>125</v>
      </c>
      <c r="O37" s="141" t="s">
        <v>125</v>
      </c>
      <c r="P37" s="141"/>
      <c r="Q37" s="77"/>
    </row>
    <row r="38" spans="1:17" x14ac:dyDescent="0.25">
      <c r="A38" s="142"/>
      <c r="B38" s="143"/>
      <c r="C38" s="143"/>
      <c r="D38" s="145"/>
      <c r="E38" s="143"/>
      <c r="F38" s="143"/>
      <c r="G38" s="143"/>
      <c r="H38" s="143"/>
      <c r="I38" s="143"/>
      <c r="J38" s="143"/>
      <c r="K38" s="143"/>
      <c r="L38" s="143"/>
      <c r="M38" s="143"/>
      <c r="N38" s="143"/>
      <c r="O38" s="143"/>
      <c r="P38" s="143"/>
      <c r="Q38" s="77"/>
    </row>
    <row r="39" spans="1:17" x14ac:dyDescent="0.25">
      <c r="A39" s="142"/>
      <c r="B39" s="142" t="s">
        <v>22</v>
      </c>
      <c r="C39" s="141" t="s">
        <v>360</v>
      </c>
      <c r="D39" s="144" t="s">
        <v>1289</v>
      </c>
      <c r="E39" s="141" t="s">
        <v>358</v>
      </c>
      <c r="F39" s="141" t="s">
        <v>125</v>
      </c>
      <c r="G39" s="141" t="s">
        <v>359</v>
      </c>
      <c r="H39" s="141" t="s">
        <v>125</v>
      </c>
      <c r="I39" s="141" t="s">
        <v>359</v>
      </c>
      <c r="J39" s="141" t="s">
        <v>359</v>
      </c>
      <c r="K39" s="141" t="s">
        <v>359</v>
      </c>
      <c r="L39" s="141" t="s">
        <v>359</v>
      </c>
      <c r="M39" s="141" t="s">
        <v>359</v>
      </c>
      <c r="N39" s="141" t="s">
        <v>359</v>
      </c>
      <c r="O39" s="141" t="s">
        <v>359</v>
      </c>
      <c r="P39" s="141"/>
      <c r="Q39" s="77"/>
    </row>
    <row r="40" spans="1:17" x14ac:dyDescent="0.25">
      <c r="A40" s="142"/>
      <c r="B40" s="142"/>
      <c r="C40" s="142"/>
      <c r="D40" s="145"/>
      <c r="E40" s="143"/>
      <c r="F40" s="143"/>
      <c r="G40" s="143"/>
      <c r="H40" s="143"/>
      <c r="I40" s="143"/>
      <c r="J40" s="143"/>
      <c r="K40" s="143"/>
      <c r="L40" s="143"/>
      <c r="M40" s="143"/>
      <c r="N40" s="143"/>
      <c r="O40" s="143"/>
      <c r="P40" s="143"/>
      <c r="Q40" s="77"/>
    </row>
    <row r="41" spans="1:17" x14ac:dyDescent="0.25">
      <c r="A41" s="142"/>
      <c r="B41" s="142"/>
      <c r="C41" s="142"/>
      <c r="D41" s="144" t="s">
        <v>370</v>
      </c>
      <c r="E41" s="141" t="s">
        <v>358</v>
      </c>
      <c r="F41" s="141" t="s">
        <v>125</v>
      </c>
      <c r="G41" s="141" t="s">
        <v>359</v>
      </c>
      <c r="H41" s="141" t="s">
        <v>125</v>
      </c>
      <c r="I41" s="141" t="s">
        <v>359</v>
      </c>
      <c r="J41" s="141" t="s">
        <v>359</v>
      </c>
      <c r="K41" s="141" t="s">
        <v>359</v>
      </c>
      <c r="L41" s="141" t="s">
        <v>359</v>
      </c>
      <c r="M41" s="141" t="s">
        <v>359</v>
      </c>
      <c r="N41" s="141" t="s">
        <v>359</v>
      </c>
      <c r="O41" s="141" t="s">
        <v>359</v>
      </c>
      <c r="P41" s="141"/>
      <c r="Q41" s="77"/>
    </row>
    <row r="42" spans="1:17" x14ac:dyDescent="0.25">
      <c r="A42" s="142"/>
      <c r="B42" s="142"/>
      <c r="C42" s="142"/>
      <c r="D42" s="145"/>
      <c r="E42" s="143"/>
      <c r="F42" s="143"/>
      <c r="G42" s="143"/>
      <c r="H42" s="143"/>
      <c r="I42" s="143"/>
      <c r="J42" s="143"/>
      <c r="K42" s="143"/>
      <c r="L42" s="143"/>
      <c r="M42" s="143"/>
      <c r="N42" s="143"/>
      <c r="O42" s="143"/>
      <c r="P42" s="143"/>
      <c r="Q42" s="77"/>
    </row>
    <row r="43" spans="1:17" x14ac:dyDescent="0.25">
      <c r="A43" s="142"/>
      <c r="B43" s="142"/>
      <c r="C43" s="142"/>
      <c r="D43" s="144" t="s">
        <v>371</v>
      </c>
      <c r="E43" s="141" t="s">
        <v>358</v>
      </c>
      <c r="F43" s="141" t="s">
        <v>125</v>
      </c>
      <c r="G43" s="141" t="s">
        <v>359</v>
      </c>
      <c r="H43" s="141" t="s">
        <v>125</v>
      </c>
      <c r="I43" s="141" t="s">
        <v>359</v>
      </c>
      <c r="J43" s="141" t="s">
        <v>359</v>
      </c>
      <c r="K43" s="141" t="s">
        <v>359</v>
      </c>
      <c r="L43" s="141" t="s">
        <v>359</v>
      </c>
      <c r="M43" s="141" t="s">
        <v>359</v>
      </c>
      <c r="N43" s="141" t="s">
        <v>359</v>
      </c>
      <c r="O43" s="141" t="s">
        <v>125</v>
      </c>
      <c r="P43" s="141"/>
      <c r="Q43" s="77"/>
    </row>
    <row r="44" spans="1:17" x14ac:dyDescent="0.25">
      <c r="A44" s="142"/>
      <c r="B44" s="142"/>
      <c r="C44" s="143"/>
      <c r="D44" s="145"/>
      <c r="E44" s="143"/>
      <c r="F44" s="143"/>
      <c r="G44" s="143"/>
      <c r="H44" s="143"/>
      <c r="I44" s="143"/>
      <c r="J44" s="143"/>
      <c r="K44" s="143"/>
      <c r="L44" s="143"/>
      <c r="M44" s="143"/>
      <c r="N44" s="143"/>
      <c r="O44" s="143"/>
      <c r="P44" s="143"/>
      <c r="Q44" s="77"/>
    </row>
    <row r="45" spans="1:17" x14ac:dyDescent="0.25">
      <c r="A45" s="142"/>
      <c r="B45" s="142"/>
      <c r="C45" s="141" t="s">
        <v>364</v>
      </c>
      <c r="D45" s="144" t="s">
        <v>1289</v>
      </c>
      <c r="E45" s="141" t="s">
        <v>358</v>
      </c>
      <c r="F45" s="141" t="s">
        <v>125</v>
      </c>
      <c r="G45" s="141" t="s">
        <v>125</v>
      </c>
      <c r="H45" s="141" t="s">
        <v>359</v>
      </c>
      <c r="I45" s="141" t="s">
        <v>125</v>
      </c>
      <c r="J45" s="141" t="s">
        <v>125</v>
      </c>
      <c r="K45" s="141" t="s">
        <v>125</v>
      </c>
      <c r="L45" s="141" t="s">
        <v>125</v>
      </c>
      <c r="M45" s="141" t="s">
        <v>125</v>
      </c>
      <c r="N45" s="141" t="s">
        <v>125</v>
      </c>
      <c r="O45" s="141" t="s">
        <v>125</v>
      </c>
      <c r="P45" s="141"/>
      <c r="Q45" s="77"/>
    </row>
    <row r="46" spans="1:17" x14ac:dyDescent="0.25">
      <c r="A46" s="142"/>
      <c r="B46" s="143"/>
      <c r="C46" s="143"/>
      <c r="D46" s="148"/>
      <c r="E46" s="143"/>
      <c r="F46" s="143"/>
      <c r="G46" s="143"/>
      <c r="H46" s="143"/>
      <c r="I46" s="143"/>
      <c r="J46" s="143"/>
      <c r="K46" s="143"/>
      <c r="L46" s="143"/>
      <c r="M46" s="143"/>
      <c r="N46" s="143"/>
      <c r="O46" s="143"/>
      <c r="P46" s="143"/>
      <c r="Q46" s="77"/>
    </row>
    <row r="47" spans="1:17" ht="21" customHeight="1" x14ac:dyDescent="0.25">
      <c r="A47" s="142"/>
      <c r="B47" s="147" t="s">
        <v>23</v>
      </c>
      <c r="C47" s="160" t="s">
        <v>360</v>
      </c>
      <c r="D47" s="78" t="s">
        <v>1219</v>
      </c>
      <c r="E47" s="65" t="s">
        <v>358</v>
      </c>
      <c r="F47" s="65" t="s">
        <v>125</v>
      </c>
      <c r="G47" s="65" t="s">
        <v>359</v>
      </c>
      <c r="H47" s="65" t="s">
        <v>359</v>
      </c>
      <c r="I47" s="65" t="s">
        <v>359</v>
      </c>
      <c r="J47" s="65" t="s">
        <v>359</v>
      </c>
      <c r="K47" s="65" t="s">
        <v>359</v>
      </c>
      <c r="L47" s="65" t="s">
        <v>359</v>
      </c>
      <c r="M47" s="65" t="s">
        <v>359</v>
      </c>
      <c r="N47" s="65" t="s">
        <v>359</v>
      </c>
      <c r="O47" s="65" t="s">
        <v>359</v>
      </c>
      <c r="P47" s="65"/>
      <c r="Q47" s="77"/>
    </row>
    <row r="48" spans="1:17" ht="22.5" customHeight="1" x14ac:dyDescent="0.25">
      <c r="A48" s="142"/>
      <c r="B48" s="147"/>
      <c r="C48" s="160"/>
      <c r="D48" s="78" t="s">
        <v>1220</v>
      </c>
      <c r="E48" s="65" t="s">
        <v>358</v>
      </c>
      <c r="F48" s="65" t="s">
        <v>125</v>
      </c>
      <c r="G48" s="65" t="s">
        <v>359</v>
      </c>
      <c r="H48" s="65" t="s">
        <v>359</v>
      </c>
      <c r="I48" s="65" t="s">
        <v>359</v>
      </c>
      <c r="J48" s="65" t="s">
        <v>359</v>
      </c>
      <c r="K48" s="65" t="s">
        <v>359</v>
      </c>
      <c r="L48" s="65" t="s">
        <v>359</v>
      </c>
      <c r="M48" s="65" t="s">
        <v>359</v>
      </c>
      <c r="N48" s="65" t="s">
        <v>359</v>
      </c>
      <c r="O48" s="65" t="s">
        <v>359</v>
      </c>
      <c r="P48" s="65"/>
      <c r="Q48" s="77"/>
    </row>
    <row r="49" spans="1:17" ht="20.25" customHeight="1" x14ac:dyDescent="0.25">
      <c r="A49" s="142"/>
      <c r="B49" s="147"/>
      <c r="C49" s="160"/>
      <c r="D49" s="78" t="s">
        <v>1221</v>
      </c>
      <c r="E49" s="65" t="s">
        <v>358</v>
      </c>
      <c r="F49" s="65" t="s">
        <v>125</v>
      </c>
      <c r="G49" s="65" t="s">
        <v>359</v>
      </c>
      <c r="H49" s="65" t="s">
        <v>125</v>
      </c>
      <c r="I49" s="65" t="s">
        <v>359</v>
      </c>
      <c r="J49" s="65" t="s">
        <v>359</v>
      </c>
      <c r="K49" s="65" t="s">
        <v>359</v>
      </c>
      <c r="L49" s="65" t="s">
        <v>359</v>
      </c>
      <c r="M49" s="65" t="s">
        <v>359</v>
      </c>
      <c r="N49" s="65" t="s">
        <v>359</v>
      </c>
      <c r="O49" s="65" t="s">
        <v>125</v>
      </c>
      <c r="P49" s="65"/>
      <c r="Q49" s="77"/>
    </row>
    <row r="50" spans="1:17" ht="22.5" customHeight="1" x14ac:dyDescent="0.25">
      <c r="A50" s="142"/>
      <c r="B50" s="147"/>
      <c r="C50" s="160"/>
      <c r="D50" s="78" t="s">
        <v>1222</v>
      </c>
      <c r="E50" s="65" t="s">
        <v>358</v>
      </c>
      <c r="F50" s="65" t="s">
        <v>125</v>
      </c>
      <c r="G50" s="65" t="s">
        <v>359</v>
      </c>
      <c r="H50" s="65" t="s">
        <v>125</v>
      </c>
      <c r="I50" s="65" t="s">
        <v>359</v>
      </c>
      <c r="J50" s="65" t="s">
        <v>359</v>
      </c>
      <c r="K50" s="65" t="s">
        <v>359</v>
      </c>
      <c r="L50" s="65" t="s">
        <v>359</v>
      </c>
      <c r="M50" s="65" t="s">
        <v>359</v>
      </c>
      <c r="N50" s="65" t="s">
        <v>359</v>
      </c>
      <c r="O50" s="65" t="s">
        <v>125</v>
      </c>
      <c r="P50" s="49"/>
      <c r="Q50" s="77"/>
    </row>
    <row r="51" spans="1:17" ht="20.25" customHeight="1" x14ac:dyDescent="0.25">
      <c r="A51" s="142"/>
      <c r="B51" s="147"/>
      <c r="C51" s="149" t="s">
        <v>364</v>
      </c>
      <c r="D51" s="69" t="s">
        <v>1219</v>
      </c>
      <c r="E51" s="65" t="s">
        <v>358</v>
      </c>
      <c r="F51" s="65" t="s">
        <v>125</v>
      </c>
      <c r="G51" s="65" t="s">
        <v>125</v>
      </c>
      <c r="H51" s="65" t="s">
        <v>359</v>
      </c>
      <c r="I51" s="65" t="s">
        <v>125</v>
      </c>
      <c r="J51" s="65" t="s">
        <v>125</v>
      </c>
      <c r="K51" s="65" t="s">
        <v>125</v>
      </c>
      <c r="L51" s="65" t="s">
        <v>125</v>
      </c>
      <c r="M51" s="65" t="s">
        <v>125</v>
      </c>
      <c r="N51" s="65" t="s">
        <v>125</v>
      </c>
      <c r="O51" s="65" t="s">
        <v>125</v>
      </c>
      <c r="P51" s="65"/>
      <c r="Q51" s="77"/>
    </row>
    <row r="52" spans="1:17" ht="18.75" customHeight="1" x14ac:dyDescent="0.25">
      <c r="A52" s="142"/>
      <c r="B52" s="159"/>
      <c r="C52" s="151"/>
      <c r="D52" s="70" t="s">
        <v>1220</v>
      </c>
      <c r="E52" s="67" t="s">
        <v>358</v>
      </c>
      <c r="F52" s="67" t="s">
        <v>125</v>
      </c>
      <c r="G52" s="67" t="s">
        <v>125</v>
      </c>
      <c r="H52" s="67" t="s">
        <v>359</v>
      </c>
      <c r="I52" s="67" t="s">
        <v>125</v>
      </c>
      <c r="J52" s="67" t="s">
        <v>125</v>
      </c>
      <c r="K52" s="67" t="s">
        <v>125</v>
      </c>
      <c r="L52" s="67" t="s">
        <v>125</v>
      </c>
      <c r="M52" s="67" t="s">
        <v>125</v>
      </c>
      <c r="N52" s="67" t="s">
        <v>125</v>
      </c>
      <c r="O52" s="67" t="s">
        <v>125</v>
      </c>
      <c r="P52" s="65"/>
      <c r="Q52" s="77"/>
    </row>
    <row r="53" spans="1:17" x14ac:dyDescent="0.25">
      <c r="A53" s="142"/>
      <c r="B53" s="142" t="s">
        <v>24</v>
      </c>
      <c r="C53" s="141" t="s">
        <v>360</v>
      </c>
      <c r="D53" s="144" t="s">
        <v>372</v>
      </c>
      <c r="E53" s="141" t="s">
        <v>358</v>
      </c>
      <c r="F53" s="141" t="s">
        <v>125</v>
      </c>
      <c r="G53" s="141" t="s">
        <v>359</v>
      </c>
      <c r="H53" s="141" t="s">
        <v>359</v>
      </c>
      <c r="I53" s="141" t="s">
        <v>359</v>
      </c>
      <c r="J53" s="141" t="s">
        <v>359</v>
      </c>
      <c r="K53" s="141" t="s">
        <v>359</v>
      </c>
      <c r="L53" s="141" t="s">
        <v>359</v>
      </c>
      <c r="M53" s="141" t="s">
        <v>359</v>
      </c>
      <c r="N53" s="141" t="s">
        <v>359</v>
      </c>
      <c r="O53" s="141" t="s">
        <v>359</v>
      </c>
      <c r="P53" s="141"/>
      <c r="Q53" s="77"/>
    </row>
    <row r="54" spans="1:17" x14ac:dyDescent="0.25">
      <c r="A54" s="142"/>
      <c r="B54" s="142"/>
      <c r="C54" s="142"/>
      <c r="D54" s="145"/>
      <c r="E54" s="143"/>
      <c r="F54" s="143"/>
      <c r="G54" s="143"/>
      <c r="H54" s="143"/>
      <c r="I54" s="143"/>
      <c r="J54" s="143"/>
      <c r="K54" s="143"/>
      <c r="L54" s="143"/>
      <c r="M54" s="143"/>
      <c r="N54" s="143"/>
      <c r="O54" s="143"/>
      <c r="P54" s="143"/>
      <c r="Q54" s="77"/>
    </row>
    <row r="55" spans="1:17" x14ac:dyDescent="0.25">
      <c r="A55" s="142"/>
      <c r="B55" s="142"/>
      <c r="C55" s="142"/>
      <c r="D55" s="144" t="s">
        <v>373</v>
      </c>
      <c r="E55" s="141" t="s">
        <v>358</v>
      </c>
      <c r="F55" s="141" t="s">
        <v>125</v>
      </c>
      <c r="G55" s="141" t="s">
        <v>359</v>
      </c>
      <c r="H55" s="141" t="s">
        <v>359</v>
      </c>
      <c r="I55" s="141" t="s">
        <v>359</v>
      </c>
      <c r="J55" s="141" t="s">
        <v>359</v>
      </c>
      <c r="K55" s="141" t="s">
        <v>359</v>
      </c>
      <c r="L55" s="141" t="s">
        <v>359</v>
      </c>
      <c r="M55" s="141" t="s">
        <v>359</v>
      </c>
      <c r="N55" s="141" t="s">
        <v>359</v>
      </c>
      <c r="O55" s="141" t="s">
        <v>359</v>
      </c>
      <c r="P55" s="141"/>
      <c r="Q55" s="77"/>
    </row>
    <row r="56" spans="1:17" x14ac:dyDescent="0.25">
      <c r="A56" s="142"/>
      <c r="B56" s="142"/>
      <c r="C56" s="142"/>
      <c r="D56" s="145"/>
      <c r="E56" s="143"/>
      <c r="F56" s="143"/>
      <c r="G56" s="143"/>
      <c r="H56" s="143"/>
      <c r="I56" s="143"/>
      <c r="J56" s="143"/>
      <c r="K56" s="143"/>
      <c r="L56" s="143"/>
      <c r="M56" s="143"/>
      <c r="N56" s="143"/>
      <c r="O56" s="143"/>
      <c r="P56" s="143"/>
      <c r="Q56" s="77"/>
    </row>
    <row r="57" spans="1:17" x14ac:dyDescent="0.25">
      <c r="A57" s="142"/>
      <c r="B57" s="142"/>
      <c r="C57" s="142"/>
      <c r="D57" s="144" t="s">
        <v>374</v>
      </c>
      <c r="E57" s="141" t="s">
        <v>358</v>
      </c>
      <c r="F57" s="141" t="s">
        <v>359</v>
      </c>
      <c r="G57" s="141" t="s">
        <v>359</v>
      </c>
      <c r="H57" s="141" t="s">
        <v>359</v>
      </c>
      <c r="I57" s="141" t="s">
        <v>359</v>
      </c>
      <c r="J57" s="141" t="s">
        <v>359</v>
      </c>
      <c r="K57" s="141" t="s">
        <v>359</v>
      </c>
      <c r="L57" s="141" t="s">
        <v>125</v>
      </c>
      <c r="M57" s="141" t="s">
        <v>359</v>
      </c>
      <c r="N57" s="141" t="s">
        <v>359</v>
      </c>
      <c r="O57" s="141" t="s">
        <v>359</v>
      </c>
      <c r="P57" s="141"/>
      <c r="Q57" s="77"/>
    </row>
    <row r="58" spans="1:17" x14ac:dyDescent="0.25">
      <c r="A58" s="142"/>
      <c r="B58" s="142"/>
      <c r="C58" s="142"/>
      <c r="D58" s="145"/>
      <c r="E58" s="143"/>
      <c r="F58" s="143"/>
      <c r="G58" s="143"/>
      <c r="H58" s="143"/>
      <c r="I58" s="143"/>
      <c r="J58" s="143"/>
      <c r="K58" s="143"/>
      <c r="L58" s="143"/>
      <c r="M58" s="143"/>
      <c r="N58" s="143"/>
      <c r="O58" s="143"/>
      <c r="P58" s="143"/>
      <c r="Q58" s="77"/>
    </row>
    <row r="59" spans="1:17" x14ac:dyDescent="0.25">
      <c r="A59" s="142"/>
      <c r="B59" s="142"/>
      <c r="C59" s="142"/>
      <c r="D59" s="144" t="s">
        <v>375</v>
      </c>
      <c r="E59" s="141" t="s">
        <v>358</v>
      </c>
      <c r="F59" s="141" t="s">
        <v>125</v>
      </c>
      <c r="G59" s="141" t="s">
        <v>359</v>
      </c>
      <c r="H59" s="141" t="s">
        <v>359</v>
      </c>
      <c r="I59" s="141" t="s">
        <v>359</v>
      </c>
      <c r="J59" s="141" t="s">
        <v>359</v>
      </c>
      <c r="K59" s="141" t="s">
        <v>359</v>
      </c>
      <c r="L59" s="141" t="s">
        <v>359</v>
      </c>
      <c r="M59" s="141" t="s">
        <v>359</v>
      </c>
      <c r="N59" s="141" t="s">
        <v>359</v>
      </c>
      <c r="O59" s="141" t="s">
        <v>359</v>
      </c>
      <c r="P59" s="141"/>
      <c r="Q59" s="77"/>
    </row>
    <row r="60" spans="1:17" x14ac:dyDescent="0.25">
      <c r="A60" s="142"/>
      <c r="B60" s="142"/>
      <c r="C60" s="143"/>
      <c r="D60" s="145"/>
      <c r="E60" s="143"/>
      <c r="F60" s="143"/>
      <c r="G60" s="143"/>
      <c r="H60" s="143"/>
      <c r="I60" s="143"/>
      <c r="J60" s="143"/>
      <c r="K60" s="143"/>
      <c r="L60" s="143"/>
      <c r="M60" s="143"/>
      <c r="N60" s="143"/>
      <c r="O60" s="143"/>
      <c r="P60" s="143"/>
      <c r="Q60" s="77"/>
    </row>
    <row r="61" spans="1:17" x14ac:dyDescent="0.25">
      <c r="A61" s="142"/>
      <c r="B61" s="142"/>
      <c r="C61" s="141" t="s">
        <v>364</v>
      </c>
      <c r="D61" s="144" t="s">
        <v>1231</v>
      </c>
      <c r="E61" s="141" t="s">
        <v>358</v>
      </c>
      <c r="F61" s="141" t="s">
        <v>125</v>
      </c>
      <c r="G61" s="141" t="s">
        <v>125</v>
      </c>
      <c r="H61" s="141" t="s">
        <v>359</v>
      </c>
      <c r="I61" s="141" t="s">
        <v>125</v>
      </c>
      <c r="J61" s="141" t="s">
        <v>125</v>
      </c>
      <c r="K61" s="141" t="s">
        <v>125</v>
      </c>
      <c r="L61" s="141" t="s">
        <v>125</v>
      </c>
      <c r="M61" s="141" t="s">
        <v>125</v>
      </c>
      <c r="N61" s="141" t="s">
        <v>125</v>
      </c>
      <c r="O61" s="141" t="s">
        <v>125</v>
      </c>
      <c r="P61" s="141"/>
      <c r="Q61" s="77"/>
    </row>
    <row r="62" spans="1:17" x14ac:dyDescent="0.25">
      <c r="A62" s="143"/>
      <c r="B62" s="143"/>
      <c r="C62" s="143"/>
      <c r="D62" s="145"/>
      <c r="E62" s="143"/>
      <c r="F62" s="143"/>
      <c r="G62" s="143"/>
      <c r="H62" s="143"/>
      <c r="I62" s="143"/>
      <c r="J62" s="143"/>
      <c r="K62" s="143"/>
      <c r="L62" s="143"/>
      <c r="M62" s="143"/>
      <c r="N62" s="143"/>
      <c r="O62" s="143"/>
      <c r="P62" s="143"/>
      <c r="Q62" s="77"/>
    </row>
    <row r="63" spans="1:17" x14ac:dyDescent="0.25">
      <c r="A63" s="142"/>
      <c r="B63" s="142" t="s">
        <v>27</v>
      </c>
      <c r="C63" s="141" t="s">
        <v>360</v>
      </c>
      <c r="D63" s="144" t="s">
        <v>1183</v>
      </c>
      <c r="E63" s="141" t="s">
        <v>358</v>
      </c>
      <c r="F63" s="141" t="s">
        <v>125</v>
      </c>
      <c r="G63" s="141" t="s">
        <v>359</v>
      </c>
      <c r="H63" s="141" t="s">
        <v>359</v>
      </c>
      <c r="I63" s="141" t="s">
        <v>359</v>
      </c>
      <c r="J63" s="141" t="s">
        <v>359</v>
      </c>
      <c r="K63" s="141" t="s">
        <v>359</v>
      </c>
      <c r="L63" s="141" t="s">
        <v>359</v>
      </c>
      <c r="M63" s="141" t="s">
        <v>359</v>
      </c>
      <c r="N63" s="141" t="s">
        <v>359</v>
      </c>
      <c r="O63" s="141" t="s">
        <v>125</v>
      </c>
      <c r="P63" s="141"/>
      <c r="Q63" s="77"/>
    </row>
    <row r="64" spans="1:17" x14ac:dyDescent="0.25">
      <c r="A64" s="142"/>
      <c r="B64" s="142"/>
      <c r="C64" s="142"/>
      <c r="D64" s="145"/>
      <c r="E64" s="143"/>
      <c r="F64" s="143"/>
      <c r="G64" s="143"/>
      <c r="H64" s="143"/>
      <c r="I64" s="143"/>
      <c r="J64" s="143"/>
      <c r="K64" s="143"/>
      <c r="L64" s="143"/>
      <c r="M64" s="143"/>
      <c r="N64" s="143"/>
      <c r="O64" s="143"/>
      <c r="P64" s="143"/>
      <c r="Q64" s="77"/>
    </row>
    <row r="65" spans="1:17" x14ac:dyDescent="0.25">
      <c r="A65" s="142"/>
      <c r="B65" s="142"/>
      <c r="C65" s="142"/>
      <c r="D65" s="144" t="s">
        <v>376</v>
      </c>
      <c r="E65" s="141" t="s">
        <v>358</v>
      </c>
      <c r="F65" s="141" t="s">
        <v>125</v>
      </c>
      <c r="G65" s="141" t="s">
        <v>359</v>
      </c>
      <c r="H65" s="141" t="s">
        <v>359</v>
      </c>
      <c r="I65" s="141" t="s">
        <v>359</v>
      </c>
      <c r="J65" s="141" t="s">
        <v>359</v>
      </c>
      <c r="K65" s="141" t="s">
        <v>359</v>
      </c>
      <c r="L65" s="141" t="s">
        <v>359</v>
      </c>
      <c r="M65" s="141" t="s">
        <v>359</v>
      </c>
      <c r="N65" s="141" t="s">
        <v>359</v>
      </c>
      <c r="O65" s="141" t="s">
        <v>359</v>
      </c>
      <c r="P65" s="141"/>
      <c r="Q65" s="77"/>
    </row>
    <row r="66" spans="1:17" x14ac:dyDescent="0.25">
      <c r="A66" s="142"/>
      <c r="B66" s="142"/>
      <c r="C66" s="143"/>
      <c r="D66" s="145"/>
      <c r="E66" s="143"/>
      <c r="F66" s="143"/>
      <c r="G66" s="143"/>
      <c r="H66" s="143"/>
      <c r="I66" s="143"/>
      <c r="J66" s="143"/>
      <c r="K66" s="143"/>
      <c r="L66" s="143"/>
      <c r="M66" s="143"/>
      <c r="N66" s="143"/>
      <c r="O66" s="143"/>
      <c r="P66" s="143"/>
      <c r="Q66" s="77"/>
    </row>
    <row r="67" spans="1:17" x14ac:dyDescent="0.25">
      <c r="A67" s="142"/>
      <c r="B67" s="142"/>
      <c r="C67" s="141" t="s">
        <v>364</v>
      </c>
      <c r="D67" s="144" t="s">
        <v>700</v>
      </c>
      <c r="E67" s="141"/>
      <c r="F67" s="141"/>
      <c r="G67" s="141"/>
      <c r="H67" s="141"/>
      <c r="I67" s="141"/>
      <c r="J67" s="141"/>
      <c r="K67" s="141"/>
      <c r="L67" s="141"/>
      <c r="M67" s="141"/>
      <c r="N67" s="141"/>
      <c r="O67" s="141"/>
      <c r="P67" s="141"/>
      <c r="Q67" s="77"/>
    </row>
    <row r="68" spans="1:17" x14ac:dyDescent="0.25">
      <c r="A68" s="142"/>
      <c r="B68" s="143"/>
      <c r="C68" s="143"/>
      <c r="D68" s="145"/>
      <c r="E68" s="143"/>
      <c r="F68" s="143"/>
      <c r="G68" s="143"/>
      <c r="H68" s="143"/>
      <c r="I68" s="143"/>
      <c r="J68" s="143"/>
      <c r="K68" s="143"/>
      <c r="L68" s="143"/>
      <c r="M68" s="143"/>
      <c r="N68" s="143"/>
      <c r="O68" s="143"/>
      <c r="P68" s="143"/>
      <c r="Q68" s="77"/>
    </row>
    <row r="69" spans="1:17" x14ac:dyDescent="0.25">
      <c r="A69" s="142"/>
      <c r="B69" s="142" t="s">
        <v>28</v>
      </c>
      <c r="C69" s="141" t="s">
        <v>360</v>
      </c>
      <c r="D69" s="144" t="s">
        <v>1182</v>
      </c>
      <c r="E69" s="141" t="s">
        <v>358</v>
      </c>
      <c r="F69" s="141" t="s">
        <v>125</v>
      </c>
      <c r="G69" s="141" t="s">
        <v>359</v>
      </c>
      <c r="H69" s="141" t="s">
        <v>125</v>
      </c>
      <c r="I69" s="141" t="s">
        <v>359</v>
      </c>
      <c r="J69" s="141" t="s">
        <v>359</v>
      </c>
      <c r="K69" s="141" t="s">
        <v>359</v>
      </c>
      <c r="L69" s="141" t="s">
        <v>359</v>
      </c>
      <c r="M69" s="141" t="s">
        <v>359</v>
      </c>
      <c r="N69" s="141" t="s">
        <v>359</v>
      </c>
      <c r="O69" s="141" t="s">
        <v>359</v>
      </c>
      <c r="P69" s="141"/>
      <c r="Q69" s="77"/>
    </row>
    <row r="70" spans="1:17" x14ac:dyDescent="0.25">
      <c r="A70" s="142"/>
      <c r="B70" s="142"/>
      <c r="C70" s="143"/>
      <c r="D70" s="145"/>
      <c r="E70" s="143"/>
      <c r="F70" s="143"/>
      <c r="G70" s="143"/>
      <c r="H70" s="143"/>
      <c r="I70" s="143"/>
      <c r="J70" s="143"/>
      <c r="K70" s="143"/>
      <c r="L70" s="143"/>
      <c r="M70" s="143"/>
      <c r="N70" s="143"/>
      <c r="O70" s="143"/>
      <c r="P70" s="143"/>
      <c r="Q70" s="77"/>
    </row>
    <row r="71" spans="1:17" x14ac:dyDescent="0.25">
      <c r="A71" s="142"/>
      <c r="B71" s="142"/>
      <c r="C71" s="141" t="s">
        <v>364</v>
      </c>
      <c r="D71" s="144" t="s">
        <v>700</v>
      </c>
      <c r="E71" s="141"/>
      <c r="F71" s="141"/>
      <c r="G71" s="141"/>
      <c r="H71" s="141"/>
      <c r="I71" s="141"/>
      <c r="J71" s="141"/>
      <c r="K71" s="141"/>
      <c r="L71" s="141"/>
      <c r="M71" s="141"/>
      <c r="N71" s="141"/>
      <c r="O71" s="141"/>
      <c r="P71" s="141"/>
      <c r="Q71" s="77"/>
    </row>
    <row r="72" spans="1:17" x14ac:dyDescent="0.25">
      <c r="A72" s="142"/>
      <c r="B72" s="143"/>
      <c r="C72" s="143"/>
      <c r="D72" s="145"/>
      <c r="E72" s="143"/>
      <c r="F72" s="143"/>
      <c r="G72" s="143"/>
      <c r="H72" s="143"/>
      <c r="I72" s="143"/>
      <c r="J72" s="143"/>
      <c r="K72" s="143"/>
      <c r="L72" s="143"/>
      <c r="M72" s="143"/>
      <c r="N72" s="143"/>
      <c r="O72" s="143"/>
      <c r="P72" s="143"/>
      <c r="Q72" s="77"/>
    </row>
    <row r="73" spans="1:17" x14ac:dyDescent="0.25">
      <c r="A73" s="142"/>
      <c r="B73" s="142" t="s">
        <v>29</v>
      </c>
      <c r="C73" s="141" t="s">
        <v>360</v>
      </c>
      <c r="D73" s="144" t="s">
        <v>1290</v>
      </c>
      <c r="E73" s="141" t="s">
        <v>358</v>
      </c>
      <c r="F73" s="141" t="s">
        <v>125</v>
      </c>
      <c r="G73" s="141" t="s">
        <v>359</v>
      </c>
      <c r="H73" s="141" t="s">
        <v>359</v>
      </c>
      <c r="I73" s="141" t="s">
        <v>359</v>
      </c>
      <c r="J73" s="141" t="s">
        <v>359</v>
      </c>
      <c r="K73" s="141" t="s">
        <v>359</v>
      </c>
      <c r="L73" s="141" t="s">
        <v>359</v>
      </c>
      <c r="M73" s="141" t="s">
        <v>359</v>
      </c>
      <c r="N73" s="141" t="s">
        <v>359</v>
      </c>
      <c r="O73" s="141" t="s">
        <v>359</v>
      </c>
      <c r="P73" s="141"/>
      <c r="Q73" s="77"/>
    </row>
    <row r="74" spans="1:17" x14ac:dyDescent="0.25">
      <c r="A74" s="142"/>
      <c r="B74" s="142"/>
      <c r="C74" s="142"/>
      <c r="D74" s="145"/>
      <c r="E74" s="143"/>
      <c r="F74" s="143"/>
      <c r="G74" s="143"/>
      <c r="H74" s="143"/>
      <c r="I74" s="143"/>
      <c r="J74" s="143"/>
      <c r="K74" s="143"/>
      <c r="L74" s="143"/>
      <c r="M74" s="143"/>
      <c r="N74" s="143"/>
      <c r="O74" s="143"/>
      <c r="P74" s="143"/>
      <c r="Q74" s="77"/>
    </row>
    <row r="75" spans="1:17" x14ac:dyDescent="0.25">
      <c r="A75" s="142"/>
      <c r="B75" s="142"/>
      <c r="C75" s="142"/>
      <c r="D75" s="144" t="s">
        <v>1291</v>
      </c>
      <c r="E75" s="141" t="s">
        <v>358</v>
      </c>
      <c r="F75" s="141" t="s">
        <v>125</v>
      </c>
      <c r="G75" s="141" t="s">
        <v>359</v>
      </c>
      <c r="H75" s="141" t="s">
        <v>359</v>
      </c>
      <c r="I75" s="141" t="s">
        <v>359</v>
      </c>
      <c r="J75" s="141" t="s">
        <v>359</v>
      </c>
      <c r="K75" s="141" t="s">
        <v>359</v>
      </c>
      <c r="L75" s="141" t="s">
        <v>359</v>
      </c>
      <c r="M75" s="141" t="s">
        <v>359</v>
      </c>
      <c r="N75" s="141" t="s">
        <v>359</v>
      </c>
      <c r="O75" s="141" t="s">
        <v>359</v>
      </c>
      <c r="P75" s="141"/>
      <c r="Q75" s="77"/>
    </row>
    <row r="76" spans="1:17" x14ac:dyDescent="0.25">
      <c r="A76" s="142"/>
      <c r="B76" s="142"/>
      <c r="C76" s="142"/>
      <c r="D76" s="145"/>
      <c r="E76" s="143"/>
      <c r="F76" s="143"/>
      <c r="G76" s="143"/>
      <c r="H76" s="143"/>
      <c r="I76" s="143"/>
      <c r="J76" s="143"/>
      <c r="K76" s="143"/>
      <c r="L76" s="143"/>
      <c r="M76" s="143"/>
      <c r="N76" s="143"/>
      <c r="O76" s="143"/>
      <c r="P76" s="143"/>
      <c r="Q76" s="77"/>
    </row>
    <row r="77" spans="1:17" x14ac:dyDescent="0.25">
      <c r="A77" s="142"/>
      <c r="B77" s="142"/>
      <c r="C77" s="142"/>
      <c r="D77" s="144" t="s">
        <v>1292</v>
      </c>
      <c r="E77" s="141" t="s">
        <v>358</v>
      </c>
      <c r="F77" s="141" t="s">
        <v>125</v>
      </c>
      <c r="G77" s="141" t="s">
        <v>359</v>
      </c>
      <c r="H77" s="141" t="s">
        <v>359</v>
      </c>
      <c r="I77" s="141" t="s">
        <v>359</v>
      </c>
      <c r="J77" s="141" t="s">
        <v>359</v>
      </c>
      <c r="K77" s="141" t="s">
        <v>359</v>
      </c>
      <c r="L77" s="141" t="s">
        <v>359</v>
      </c>
      <c r="M77" s="141" t="s">
        <v>359</v>
      </c>
      <c r="N77" s="141" t="s">
        <v>359</v>
      </c>
      <c r="O77" s="141" t="s">
        <v>359</v>
      </c>
      <c r="P77" s="141"/>
      <c r="Q77" s="77"/>
    </row>
    <row r="78" spans="1:17" x14ac:dyDescent="0.25">
      <c r="A78" s="142"/>
      <c r="B78" s="142"/>
      <c r="C78" s="142"/>
      <c r="D78" s="145"/>
      <c r="E78" s="143"/>
      <c r="F78" s="143"/>
      <c r="G78" s="143"/>
      <c r="H78" s="143"/>
      <c r="I78" s="143"/>
      <c r="J78" s="143"/>
      <c r="K78" s="143"/>
      <c r="L78" s="143"/>
      <c r="M78" s="143"/>
      <c r="N78" s="143"/>
      <c r="O78" s="143"/>
      <c r="P78" s="143"/>
      <c r="Q78" s="77"/>
    </row>
    <row r="79" spans="1:17" x14ac:dyDescent="0.25">
      <c r="A79" s="142"/>
      <c r="B79" s="142"/>
      <c r="C79" s="142"/>
      <c r="D79" s="144" t="s">
        <v>1293</v>
      </c>
      <c r="E79" s="141" t="s">
        <v>358</v>
      </c>
      <c r="F79" s="141" t="s">
        <v>125</v>
      </c>
      <c r="G79" s="141" t="s">
        <v>359</v>
      </c>
      <c r="H79" s="141" t="s">
        <v>359</v>
      </c>
      <c r="I79" s="141" t="s">
        <v>359</v>
      </c>
      <c r="J79" s="141" t="s">
        <v>359</v>
      </c>
      <c r="K79" s="141" t="s">
        <v>359</v>
      </c>
      <c r="L79" s="141" t="s">
        <v>359</v>
      </c>
      <c r="M79" s="141" t="s">
        <v>359</v>
      </c>
      <c r="N79" s="141" t="s">
        <v>359</v>
      </c>
      <c r="O79" s="141" t="s">
        <v>359</v>
      </c>
      <c r="P79" s="141"/>
      <c r="Q79" s="77"/>
    </row>
    <row r="80" spans="1:17" x14ac:dyDescent="0.25">
      <c r="A80" s="142"/>
      <c r="B80" s="142"/>
      <c r="C80" s="142"/>
      <c r="D80" s="145"/>
      <c r="E80" s="143"/>
      <c r="F80" s="143"/>
      <c r="G80" s="143"/>
      <c r="H80" s="143"/>
      <c r="I80" s="143"/>
      <c r="J80" s="143"/>
      <c r="K80" s="143"/>
      <c r="L80" s="143"/>
      <c r="M80" s="143"/>
      <c r="N80" s="143"/>
      <c r="O80" s="143"/>
      <c r="P80" s="143"/>
      <c r="Q80" s="77"/>
    </row>
    <row r="81" spans="1:17" x14ac:dyDescent="0.25">
      <c r="A81" s="142"/>
      <c r="B81" s="142"/>
      <c r="C81" s="142"/>
      <c r="D81" s="144" t="s">
        <v>1294</v>
      </c>
      <c r="E81" s="141" t="s">
        <v>358</v>
      </c>
      <c r="F81" s="141" t="s">
        <v>125</v>
      </c>
      <c r="G81" s="141" t="s">
        <v>359</v>
      </c>
      <c r="H81" s="141" t="s">
        <v>359</v>
      </c>
      <c r="I81" s="141" t="s">
        <v>359</v>
      </c>
      <c r="J81" s="141" t="s">
        <v>359</v>
      </c>
      <c r="K81" s="141" t="s">
        <v>359</v>
      </c>
      <c r="L81" s="141" t="s">
        <v>359</v>
      </c>
      <c r="M81" s="141" t="s">
        <v>359</v>
      </c>
      <c r="N81" s="141" t="s">
        <v>359</v>
      </c>
      <c r="O81" s="141" t="s">
        <v>359</v>
      </c>
      <c r="P81" s="141"/>
      <c r="Q81" s="77"/>
    </row>
    <row r="82" spans="1:17" x14ac:dyDescent="0.25">
      <c r="A82" s="142"/>
      <c r="B82" s="142"/>
      <c r="C82" s="142"/>
      <c r="D82" s="145"/>
      <c r="E82" s="143"/>
      <c r="F82" s="143"/>
      <c r="G82" s="143"/>
      <c r="H82" s="143"/>
      <c r="I82" s="143"/>
      <c r="J82" s="143"/>
      <c r="K82" s="143"/>
      <c r="L82" s="143"/>
      <c r="M82" s="143"/>
      <c r="N82" s="143"/>
      <c r="O82" s="143"/>
      <c r="P82" s="143"/>
      <c r="Q82" s="77"/>
    </row>
    <row r="83" spans="1:17" x14ac:dyDescent="0.25">
      <c r="A83" s="142"/>
      <c r="B83" s="142"/>
      <c r="C83" s="142"/>
      <c r="D83" s="144" t="s">
        <v>1295</v>
      </c>
      <c r="E83" s="141" t="s">
        <v>358</v>
      </c>
      <c r="F83" s="141" t="s">
        <v>125</v>
      </c>
      <c r="G83" s="141" t="s">
        <v>359</v>
      </c>
      <c r="H83" s="141" t="s">
        <v>359</v>
      </c>
      <c r="I83" s="141" t="s">
        <v>359</v>
      </c>
      <c r="J83" s="141" t="s">
        <v>359</v>
      </c>
      <c r="K83" s="141" t="s">
        <v>359</v>
      </c>
      <c r="L83" s="141" t="s">
        <v>359</v>
      </c>
      <c r="M83" s="141" t="s">
        <v>359</v>
      </c>
      <c r="N83" s="141" t="s">
        <v>359</v>
      </c>
      <c r="O83" s="141" t="s">
        <v>359</v>
      </c>
      <c r="P83" s="141"/>
      <c r="Q83" s="77"/>
    </row>
    <row r="84" spans="1:17" x14ac:dyDescent="0.25">
      <c r="A84" s="142"/>
      <c r="B84" s="142"/>
      <c r="C84" s="142"/>
      <c r="D84" s="145"/>
      <c r="E84" s="143"/>
      <c r="F84" s="143"/>
      <c r="G84" s="143"/>
      <c r="H84" s="143"/>
      <c r="I84" s="143"/>
      <c r="J84" s="143"/>
      <c r="K84" s="143"/>
      <c r="L84" s="143"/>
      <c r="M84" s="143"/>
      <c r="N84" s="143"/>
      <c r="O84" s="143"/>
      <c r="P84" s="143"/>
      <c r="Q84" s="77"/>
    </row>
    <row r="85" spans="1:17" x14ac:dyDescent="0.25">
      <c r="A85" s="142"/>
      <c r="B85" s="142"/>
      <c r="C85" s="142"/>
      <c r="D85" s="144" t="s">
        <v>1296</v>
      </c>
      <c r="E85" s="141" t="s">
        <v>358</v>
      </c>
      <c r="F85" s="141" t="s">
        <v>125</v>
      </c>
      <c r="G85" s="141" t="s">
        <v>359</v>
      </c>
      <c r="H85" s="141" t="s">
        <v>359</v>
      </c>
      <c r="I85" s="141" t="s">
        <v>359</v>
      </c>
      <c r="J85" s="141" t="s">
        <v>359</v>
      </c>
      <c r="K85" s="141" t="s">
        <v>359</v>
      </c>
      <c r="L85" s="141" t="s">
        <v>359</v>
      </c>
      <c r="M85" s="141" t="s">
        <v>359</v>
      </c>
      <c r="N85" s="141" t="s">
        <v>359</v>
      </c>
      <c r="O85" s="141" t="s">
        <v>359</v>
      </c>
      <c r="P85" s="141"/>
      <c r="Q85" s="77"/>
    </row>
    <row r="86" spans="1:17" x14ac:dyDescent="0.25">
      <c r="A86" s="142"/>
      <c r="B86" s="142"/>
      <c r="C86" s="142"/>
      <c r="D86" s="145"/>
      <c r="E86" s="143"/>
      <c r="F86" s="143"/>
      <c r="G86" s="143"/>
      <c r="H86" s="143"/>
      <c r="I86" s="143"/>
      <c r="J86" s="143"/>
      <c r="K86" s="143"/>
      <c r="L86" s="143"/>
      <c r="M86" s="143"/>
      <c r="N86" s="143"/>
      <c r="O86" s="143"/>
      <c r="P86" s="143"/>
      <c r="Q86" s="77"/>
    </row>
    <row r="87" spans="1:17" x14ac:dyDescent="0.25">
      <c r="A87" s="142"/>
      <c r="B87" s="142"/>
      <c r="C87" s="142"/>
      <c r="D87" s="144" t="s">
        <v>1297</v>
      </c>
      <c r="E87" s="141" t="s">
        <v>358</v>
      </c>
      <c r="F87" s="141" t="s">
        <v>125</v>
      </c>
      <c r="G87" s="141" t="s">
        <v>359</v>
      </c>
      <c r="H87" s="141" t="s">
        <v>359</v>
      </c>
      <c r="I87" s="141" t="s">
        <v>359</v>
      </c>
      <c r="J87" s="141" t="s">
        <v>359</v>
      </c>
      <c r="K87" s="141" t="s">
        <v>359</v>
      </c>
      <c r="L87" s="141" t="s">
        <v>359</v>
      </c>
      <c r="M87" s="141" t="s">
        <v>359</v>
      </c>
      <c r="N87" s="141" t="s">
        <v>359</v>
      </c>
      <c r="O87" s="141" t="s">
        <v>359</v>
      </c>
      <c r="P87" s="141"/>
      <c r="Q87" s="77"/>
    </row>
    <row r="88" spans="1:17" x14ac:dyDescent="0.25">
      <c r="A88" s="142"/>
      <c r="B88" s="142"/>
      <c r="C88" s="143"/>
      <c r="D88" s="145"/>
      <c r="E88" s="143"/>
      <c r="F88" s="143"/>
      <c r="G88" s="143"/>
      <c r="H88" s="143"/>
      <c r="I88" s="143"/>
      <c r="J88" s="143"/>
      <c r="K88" s="143"/>
      <c r="L88" s="143"/>
      <c r="M88" s="143"/>
      <c r="N88" s="143"/>
      <c r="O88" s="143"/>
      <c r="P88" s="143"/>
      <c r="Q88" s="77"/>
    </row>
    <row r="89" spans="1:17" x14ac:dyDescent="0.25">
      <c r="A89" s="142"/>
      <c r="B89" s="142"/>
      <c r="C89" s="141" t="s">
        <v>364</v>
      </c>
      <c r="D89" s="144" t="s">
        <v>1298</v>
      </c>
      <c r="E89" s="141" t="s">
        <v>358</v>
      </c>
      <c r="F89" s="141" t="s">
        <v>125</v>
      </c>
      <c r="G89" s="141" t="s">
        <v>125</v>
      </c>
      <c r="H89" s="141" t="s">
        <v>359</v>
      </c>
      <c r="I89" s="141" t="s">
        <v>125</v>
      </c>
      <c r="J89" s="141" t="s">
        <v>125</v>
      </c>
      <c r="K89" s="141" t="s">
        <v>125</v>
      </c>
      <c r="L89" s="141" t="s">
        <v>125</v>
      </c>
      <c r="M89" s="141" t="s">
        <v>125</v>
      </c>
      <c r="N89" s="141" t="s">
        <v>125</v>
      </c>
      <c r="O89" s="141" t="s">
        <v>125</v>
      </c>
      <c r="P89" s="141"/>
      <c r="Q89" s="77"/>
    </row>
    <row r="90" spans="1:17" x14ac:dyDescent="0.25">
      <c r="A90" s="142"/>
      <c r="B90" s="143"/>
      <c r="C90" s="143"/>
      <c r="D90" s="145"/>
      <c r="E90" s="143"/>
      <c r="F90" s="143"/>
      <c r="G90" s="143"/>
      <c r="H90" s="143"/>
      <c r="I90" s="143"/>
      <c r="J90" s="143"/>
      <c r="K90" s="143"/>
      <c r="L90" s="143"/>
      <c r="M90" s="143"/>
      <c r="N90" s="143"/>
      <c r="O90" s="143"/>
      <c r="P90" s="143"/>
      <c r="Q90" s="77"/>
    </row>
    <row r="91" spans="1:17" x14ac:dyDescent="0.25">
      <c r="A91" s="142"/>
      <c r="B91" s="142" t="s">
        <v>30</v>
      </c>
      <c r="C91" s="141" t="s">
        <v>360</v>
      </c>
      <c r="D91" s="144" t="s">
        <v>700</v>
      </c>
      <c r="E91" s="141"/>
      <c r="F91" s="141"/>
      <c r="G91" s="141"/>
      <c r="H91" s="141"/>
      <c r="I91" s="141"/>
      <c r="J91" s="141"/>
      <c r="K91" s="141"/>
      <c r="L91" s="141"/>
      <c r="M91" s="141"/>
      <c r="N91" s="141"/>
      <c r="O91" s="141"/>
      <c r="P91" s="141"/>
      <c r="Q91" s="77"/>
    </row>
    <row r="92" spans="1:17" x14ac:dyDescent="0.25">
      <c r="A92" s="142"/>
      <c r="B92" s="142"/>
      <c r="C92" s="143"/>
      <c r="D92" s="145"/>
      <c r="E92" s="143"/>
      <c r="F92" s="143"/>
      <c r="G92" s="143"/>
      <c r="H92" s="143"/>
      <c r="I92" s="143"/>
      <c r="J92" s="143"/>
      <c r="K92" s="143"/>
      <c r="L92" s="143"/>
      <c r="M92" s="143"/>
      <c r="N92" s="143"/>
      <c r="O92" s="143"/>
      <c r="P92" s="143"/>
      <c r="Q92" s="77"/>
    </row>
    <row r="93" spans="1:17" x14ac:dyDescent="0.25">
      <c r="A93" s="142"/>
      <c r="B93" s="142"/>
      <c r="C93" s="141" t="s">
        <v>364</v>
      </c>
      <c r="D93" s="144" t="s">
        <v>1232</v>
      </c>
      <c r="E93" s="141" t="s">
        <v>358</v>
      </c>
      <c r="F93" s="141" t="s">
        <v>125</v>
      </c>
      <c r="G93" s="141" t="s">
        <v>125</v>
      </c>
      <c r="H93" s="141" t="s">
        <v>359</v>
      </c>
      <c r="I93" s="141" t="s">
        <v>125</v>
      </c>
      <c r="J93" s="141" t="s">
        <v>125</v>
      </c>
      <c r="K93" s="141" t="s">
        <v>125</v>
      </c>
      <c r="L93" s="141" t="s">
        <v>125</v>
      </c>
      <c r="M93" s="141" t="s">
        <v>125</v>
      </c>
      <c r="N93" s="141" t="s">
        <v>125</v>
      </c>
      <c r="O93" s="141" t="s">
        <v>125</v>
      </c>
      <c r="P93" s="141"/>
      <c r="Q93" s="77"/>
    </row>
    <row r="94" spans="1:17" x14ac:dyDescent="0.25">
      <c r="A94" s="142"/>
      <c r="B94" s="143"/>
      <c r="C94" s="143"/>
      <c r="D94" s="145"/>
      <c r="E94" s="143"/>
      <c r="F94" s="143"/>
      <c r="G94" s="143"/>
      <c r="H94" s="143"/>
      <c r="I94" s="143"/>
      <c r="J94" s="143"/>
      <c r="K94" s="143"/>
      <c r="L94" s="143"/>
      <c r="M94" s="143"/>
      <c r="N94" s="143"/>
      <c r="O94" s="143"/>
      <c r="P94" s="143"/>
      <c r="Q94" s="77"/>
    </row>
    <row r="95" spans="1:17" x14ac:dyDescent="0.25">
      <c r="A95" s="142"/>
      <c r="B95" s="142" t="s">
        <v>31</v>
      </c>
      <c r="C95" s="141" t="s">
        <v>360</v>
      </c>
      <c r="D95" s="144" t="s">
        <v>1227</v>
      </c>
      <c r="E95" s="141" t="s">
        <v>358</v>
      </c>
      <c r="F95" s="141" t="s">
        <v>125</v>
      </c>
      <c r="G95" s="141" t="s">
        <v>359</v>
      </c>
      <c r="H95" s="141" t="s">
        <v>125</v>
      </c>
      <c r="I95" s="141" t="s">
        <v>359</v>
      </c>
      <c r="J95" s="141" t="s">
        <v>359</v>
      </c>
      <c r="K95" s="141" t="s">
        <v>359</v>
      </c>
      <c r="L95" s="141" t="s">
        <v>359</v>
      </c>
      <c r="M95" s="141" t="s">
        <v>359</v>
      </c>
      <c r="N95" s="141" t="s">
        <v>359</v>
      </c>
      <c r="O95" s="141" t="s">
        <v>359</v>
      </c>
      <c r="P95" s="141"/>
      <c r="Q95" s="77"/>
    </row>
    <row r="96" spans="1:17" x14ac:dyDescent="0.25">
      <c r="A96" s="142"/>
      <c r="B96" s="142"/>
      <c r="C96" s="143"/>
      <c r="D96" s="145"/>
      <c r="E96" s="143"/>
      <c r="F96" s="143"/>
      <c r="G96" s="143"/>
      <c r="H96" s="143"/>
      <c r="I96" s="143"/>
      <c r="J96" s="143"/>
      <c r="K96" s="143"/>
      <c r="L96" s="143"/>
      <c r="M96" s="143"/>
      <c r="N96" s="143"/>
      <c r="O96" s="143"/>
      <c r="P96" s="143"/>
      <c r="Q96" s="77"/>
    </row>
    <row r="97" spans="1:17" ht="15" customHeight="1" x14ac:dyDescent="0.25">
      <c r="A97" s="142"/>
      <c r="B97" s="142"/>
      <c r="C97" s="141" t="s">
        <v>364</v>
      </c>
      <c r="D97" s="144" t="s">
        <v>1233</v>
      </c>
      <c r="E97" s="141" t="s">
        <v>358</v>
      </c>
      <c r="F97" s="141" t="s">
        <v>125</v>
      </c>
      <c r="G97" s="141" t="s">
        <v>125</v>
      </c>
      <c r="H97" s="141" t="s">
        <v>359</v>
      </c>
      <c r="I97" s="141" t="s">
        <v>125</v>
      </c>
      <c r="J97" s="141" t="s">
        <v>125</v>
      </c>
      <c r="K97" s="141" t="s">
        <v>125</v>
      </c>
      <c r="L97" s="141" t="s">
        <v>125</v>
      </c>
      <c r="M97" s="141" t="s">
        <v>125</v>
      </c>
      <c r="N97" s="141" t="s">
        <v>125</v>
      </c>
      <c r="O97" s="141" t="s">
        <v>125</v>
      </c>
      <c r="P97" s="141"/>
      <c r="Q97" s="77"/>
    </row>
    <row r="98" spans="1:17" x14ac:dyDescent="0.25">
      <c r="A98" s="142"/>
      <c r="B98" s="143"/>
      <c r="C98" s="143"/>
      <c r="D98" s="145"/>
      <c r="E98" s="143"/>
      <c r="F98" s="143"/>
      <c r="G98" s="143"/>
      <c r="H98" s="143"/>
      <c r="I98" s="143"/>
      <c r="J98" s="143"/>
      <c r="K98" s="143"/>
      <c r="L98" s="143"/>
      <c r="M98" s="143"/>
      <c r="N98" s="143"/>
      <c r="O98" s="143"/>
      <c r="P98" s="143"/>
      <c r="Q98" s="77"/>
    </row>
    <row r="99" spans="1:17" x14ac:dyDescent="0.25">
      <c r="A99" s="142"/>
      <c r="B99" s="142" t="s">
        <v>32</v>
      </c>
      <c r="C99" s="141" t="s">
        <v>360</v>
      </c>
      <c r="D99" s="144" t="s">
        <v>377</v>
      </c>
      <c r="E99" s="141" t="s">
        <v>368</v>
      </c>
      <c r="F99" s="141" t="s">
        <v>125</v>
      </c>
      <c r="G99" s="141" t="s">
        <v>359</v>
      </c>
      <c r="H99" s="141" t="s">
        <v>359</v>
      </c>
      <c r="I99" s="141" t="s">
        <v>359</v>
      </c>
      <c r="J99" s="141" t="s">
        <v>359</v>
      </c>
      <c r="K99" s="141" t="s">
        <v>359</v>
      </c>
      <c r="L99" s="141" t="s">
        <v>359</v>
      </c>
      <c r="M99" s="141" t="s">
        <v>359</v>
      </c>
      <c r="N99" s="141" t="s">
        <v>359</v>
      </c>
      <c r="O99" s="141" t="s">
        <v>359</v>
      </c>
      <c r="P99" s="141" t="s">
        <v>378</v>
      </c>
      <c r="Q99" s="77"/>
    </row>
    <row r="100" spans="1:17" ht="40.5" customHeight="1" x14ac:dyDescent="0.25">
      <c r="A100" s="142"/>
      <c r="B100" s="142"/>
      <c r="C100" s="142"/>
      <c r="D100" s="145"/>
      <c r="E100" s="143"/>
      <c r="F100" s="143"/>
      <c r="G100" s="143"/>
      <c r="H100" s="143"/>
      <c r="I100" s="143"/>
      <c r="J100" s="143"/>
      <c r="K100" s="143"/>
      <c r="L100" s="143"/>
      <c r="M100" s="143"/>
      <c r="N100" s="143"/>
      <c r="O100" s="143"/>
      <c r="P100" s="143"/>
      <c r="Q100" s="77"/>
    </row>
    <row r="101" spans="1:17" x14ac:dyDescent="0.25">
      <c r="A101" s="142"/>
      <c r="B101" s="142"/>
      <c r="C101" s="142"/>
      <c r="D101" s="144" t="s">
        <v>1234</v>
      </c>
      <c r="E101" s="141" t="s">
        <v>358</v>
      </c>
      <c r="F101" s="141" t="s">
        <v>125</v>
      </c>
      <c r="G101" s="141" t="s">
        <v>359</v>
      </c>
      <c r="H101" s="141" t="s">
        <v>125</v>
      </c>
      <c r="I101" s="141" t="s">
        <v>359</v>
      </c>
      <c r="J101" s="141" t="s">
        <v>359</v>
      </c>
      <c r="K101" s="141" t="s">
        <v>359</v>
      </c>
      <c r="L101" s="141" t="s">
        <v>359</v>
      </c>
      <c r="M101" s="141" t="s">
        <v>359</v>
      </c>
      <c r="N101" s="141" t="s">
        <v>359</v>
      </c>
      <c r="O101" s="141" t="s">
        <v>359</v>
      </c>
      <c r="P101" s="141" t="s">
        <v>379</v>
      </c>
      <c r="Q101" s="77"/>
    </row>
    <row r="102" spans="1:17" ht="28.5" customHeight="1" x14ac:dyDescent="0.25">
      <c r="A102" s="142"/>
      <c r="B102" s="142"/>
      <c r="C102" s="143"/>
      <c r="D102" s="145"/>
      <c r="E102" s="143"/>
      <c r="F102" s="143"/>
      <c r="G102" s="143"/>
      <c r="H102" s="143"/>
      <c r="I102" s="143"/>
      <c r="J102" s="143"/>
      <c r="K102" s="143"/>
      <c r="L102" s="143"/>
      <c r="M102" s="143"/>
      <c r="N102" s="143"/>
      <c r="O102" s="143"/>
      <c r="P102" s="143"/>
      <c r="Q102" s="77"/>
    </row>
    <row r="103" spans="1:17" x14ac:dyDescent="0.25">
      <c r="A103" s="142"/>
      <c r="B103" s="142"/>
      <c r="C103" s="141" t="s">
        <v>364</v>
      </c>
      <c r="D103" s="144" t="s">
        <v>700</v>
      </c>
      <c r="E103" s="141"/>
      <c r="F103" s="141"/>
      <c r="G103" s="141"/>
      <c r="H103" s="141"/>
      <c r="I103" s="141"/>
      <c r="J103" s="141"/>
      <c r="K103" s="141"/>
      <c r="L103" s="141"/>
      <c r="M103" s="141"/>
      <c r="N103" s="141"/>
      <c r="O103" s="141"/>
      <c r="P103" s="141"/>
      <c r="Q103" s="77"/>
    </row>
    <row r="104" spans="1:17" x14ac:dyDescent="0.25">
      <c r="A104" s="143"/>
      <c r="B104" s="143"/>
      <c r="C104" s="143"/>
      <c r="D104" s="145"/>
      <c r="E104" s="143"/>
      <c r="F104" s="143"/>
      <c r="G104" s="143"/>
      <c r="H104" s="143"/>
      <c r="I104" s="143"/>
      <c r="J104" s="143"/>
      <c r="K104" s="143"/>
      <c r="L104" s="143"/>
      <c r="M104" s="143"/>
      <c r="N104" s="143"/>
      <c r="O104" s="143"/>
      <c r="P104" s="143"/>
      <c r="Q104" s="77"/>
    </row>
    <row r="105" spans="1:17" x14ac:dyDescent="0.25">
      <c r="A105" s="142"/>
      <c r="B105" s="142" t="s">
        <v>34</v>
      </c>
      <c r="C105" s="141" t="s">
        <v>360</v>
      </c>
      <c r="D105" s="144" t="s">
        <v>380</v>
      </c>
      <c r="E105" s="141" t="s">
        <v>358</v>
      </c>
      <c r="F105" s="141" t="s">
        <v>125</v>
      </c>
      <c r="G105" s="141" t="s">
        <v>359</v>
      </c>
      <c r="H105" s="141" t="s">
        <v>125</v>
      </c>
      <c r="I105" s="141" t="s">
        <v>359</v>
      </c>
      <c r="J105" s="141" t="s">
        <v>359</v>
      </c>
      <c r="K105" s="141" t="s">
        <v>359</v>
      </c>
      <c r="L105" s="141" t="s">
        <v>359</v>
      </c>
      <c r="M105" s="141" t="s">
        <v>359</v>
      </c>
      <c r="N105" s="141" t="s">
        <v>359</v>
      </c>
      <c r="O105" s="141" t="s">
        <v>359</v>
      </c>
      <c r="P105" s="141" t="s">
        <v>381</v>
      </c>
      <c r="Q105" s="77"/>
    </row>
    <row r="106" spans="1:17" x14ac:dyDescent="0.25">
      <c r="A106" s="142"/>
      <c r="B106" s="142"/>
      <c r="C106" s="142"/>
      <c r="D106" s="145"/>
      <c r="E106" s="143"/>
      <c r="F106" s="143"/>
      <c r="G106" s="143"/>
      <c r="H106" s="143"/>
      <c r="I106" s="143"/>
      <c r="J106" s="143"/>
      <c r="K106" s="143"/>
      <c r="L106" s="143"/>
      <c r="M106" s="143"/>
      <c r="N106" s="143"/>
      <c r="O106" s="143"/>
      <c r="P106" s="143"/>
      <c r="Q106" s="77"/>
    </row>
    <row r="107" spans="1:17" x14ac:dyDescent="0.25">
      <c r="A107" s="142"/>
      <c r="B107" s="142"/>
      <c r="C107" s="142"/>
      <c r="D107" s="144" t="s">
        <v>382</v>
      </c>
      <c r="E107" s="141" t="s">
        <v>358</v>
      </c>
      <c r="F107" s="141" t="s">
        <v>125</v>
      </c>
      <c r="G107" s="141" t="s">
        <v>359</v>
      </c>
      <c r="H107" s="141" t="s">
        <v>125</v>
      </c>
      <c r="I107" s="141" t="s">
        <v>359</v>
      </c>
      <c r="J107" s="141" t="s">
        <v>359</v>
      </c>
      <c r="K107" s="141" t="s">
        <v>359</v>
      </c>
      <c r="L107" s="141" t="s">
        <v>359</v>
      </c>
      <c r="M107" s="141" t="s">
        <v>359</v>
      </c>
      <c r="N107" s="141" t="s">
        <v>359</v>
      </c>
      <c r="O107" s="141" t="s">
        <v>359</v>
      </c>
      <c r="P107" s="141" t="s">
        <v>381</v>
      </c>
      <c r="Q107" s="77"/>
    </row>
    <row r="108" spans="1:17" x14ac:dyDescent="0.25">
      <c r="A108" s="142"/>
      <c r="B108" s="142"/>
      <c r="C108" s="142"/>
      <c r="D108" s="145"/>
      <c r="E108" s="143"/>
      <c r="F108" s="143"/>
      <c r="G108" s="143"/>
      <c r="H108" s="143"/>
      <c r="I108" s="143"/>
      <c r="J108" s="143"/>
      <c r="K108" s="143"/>
      <c r="L108" s="143"/>
      <c r="M108" s="143"/>
      <c r="N108" s="143"/>
      <c r="O108" s="143"/>
      <c r="P108" s="143"/>
      <c r="Q108" s="77"/>
    </row>
    <row r="109" spans="1:17" x14ac:dyDescent="0.25">
      <c r="A109" s="142"/>
      <c r="B109" s="142"/>
      <c r="C109" s="142"/>
      <c r="D109" s="144" t="s">
        <v>383</v>
      </c>
      <c r="E109" s="141" t="s">
        <v>358</v>
      </c>
      <c r="F109" s="141" t="s">
        <v>125</v>
      </c>
      <c r="G109" s="141" t="s">
        <v>359</v>
      </c>
      <c r="H109" s="141" t="s">
        <v>125</v>
      </c>
      <c r="I109" s="141" t="s">
        <v>359</v>
      </c>
      <c r="J109" s="141" t="s">
        <v>359</v>
      </c>
      <c r="K109" s="141" t="s">
        <v>359</v>
      </c>
      <c r="L109" s="141" t="s">
        <v>359</v>
      </c>
      <c r="M109" s="141" t="s">
        <v>359</v>
      </c>
      <c r="N109" s="141" t="s">
        <v>359</v>
      </c>
      <c r="O109" s="141" t="s">
        <v>359</v>
      </c>
      <c r="P109" s="141" t="s">
        <v>381</v>
      </c>
      <c r="Q109" s="77"/>
    </row>
    <row r="110" spans="1:17" x14ac:dyDescent="0.25">
      <c r="A110" s="142"/>
      <c r="B110" s="142"/>
      <c r="C110" s="143"/>
      <c r="D110" s="145"/>
      <c r="E110" s="143"/>
      <c r="F110" s="143"/>
      <c r="G110" s="143"/>
      <c r="H110" s="143"/>
      <c r="I110" s="143"/>
      <c r="J110" s="143"/>
      <c r="K110" s="143"/>
      <c r="L110" s="143"/>
      <c r="M110" s="143"/>
      <c r="N110" s="143"/>
      <c r="O110" s="143"/>
      <c r="P110" s="143"/>
      <c r="Q110" s="77"/>
    </row>
    <row r="111" spans="1:17" x14ac:dyDescent="0.25">
      <c r="A111" s="142"/>
      <c r="B111" s="142"/>
      <c r="C111" s="141" t="s">
        <v>364</v>
      </c>
      <c r="D111" s="144" t="s">
        <v>700</v>
      </c>
      <c r="E111" s="141"/>
      <c r="F111" s="141"/>
      <c r="G111" s="141"/>
      <c r="H111" s="141"/>
      <c r="I111" s="141"/>
      <c r="J111" s="141"/>
      <c r="K111" s="141"/>
      <c r="L111" s="141"/>
      <c r="M111" s="141"/>
      <c r="N111" s="141"/>
      <c r="O111" s="141"/>
      <c r="P111" s="141"/>
      <c r="Q111" s="77"/>
    </row>
    <row r="112" spans="1:17" x14ac:dyDescent="0.25">
      <c r="A112" s="142"/>
      <c r="B112" s="143"/>
      <c r="C112" s="143"/>
      <c r="D112" s="145"/>
      <c r="E112" s="143"/>
      <c r="F112" s="143"/>
      <c r="G112" s="143"/>
      <c r="H112" s="143"/>
      <c r="I112" s="143"/>
      <c r="J112" s="143"/>
      <c r="K112" s="143"/>
      <c r="L112" s="143"/>
      <c r="M112" s="143"/>
      <c r="N112" s="143"/>
      <c r="O112" s="143"/>
      <c r="P112" s="143"/>
      <c r="Q112" s="77"/>
    </row>
    <row r="113" spans="1:17" x14ac:dyDescent="0.25">
      <c r="A113" s="142"/>
      <c r="B113" s="141" t="s">
        <v>35</v>
      </c>
      <c r="C113" s="141" t="s">
        <v>360</v>
      </c>
      <c r="D113" s="144" t="s">
        <v>384</v>
      </c>
      <c r="E113" s="141" t="s">
        <v>358</v>
      </c>
      <c r="F113" s="141" t="s">
        <v>359</v>
      </c>
      <c r="G113" s="141" t="s">
        <v>359</v>
      </c>
      <c r="H113" s="141" t="s">
        <v>125</v>
      </c>
      <c r="I113" s="141" t="s">
        <v>359</v>
      </c>
      <c r="J113" s="141" t="s">
        <v>359</v>
      </c>
      <c r="K113" s="141" t="s">
        <v>359</v>
      </c>
      <c r="L113" s="141" t="s">
        <v>359</v>
      </c>
      <c r="M113" s="141" t="s">
        <v>359</v>
      </c>
      <c r="N113" s="141" t="s">
        <v>359</v>
      </c>
      <c r="O113" s="141" t="s">
        <v>359</v>
      </c>
      <c r="P113" s="141"/>
      <c r="Q113" s="77"/>
    </row>
    <row r="114" spans="1:17" x14ac:dyDescent="0.25">
      <c r="A114" s="142"/>
      <c r="B114" s="142"/>
      <c r="C114" s="142"/>
      <c r="D114" s="145"/>
      <c r="E114" s="143"/>
      <c r="F114" s="143"/>
      <c r="G114" s="143"/>
      <c r="H114" s="143"/>
      <c r="I114" s="143"/>
      <c r="J114" s="143"/>
      <c r="K114" s="143"/>
      <c r="L114" s="143"/>
      <c r="M114" s="143"/>
      <c r="N114" s="143"/>
      <c r="O114" s="143"/>
      <c r="P114" s="143"/>
      <c r="Q114" s="77"/>
    </row>
    <row r="115" spans="1:17" x14ac:dyDescent="0.25">
      <c r="A115" s="142"/>
      <c r="B115" s="142"/>
      <c r="C115" s="142"/>
      <c r="D115" s="144" t="s">
        <v>1235</v>
      </c>
      <c r="E115" s="141" t="s">
        <v>358</v>
      </c>
      <c r="F115" s="141" t="s">
        <v>359</v>
      </c>
      <c r="G115" s="141" t="s">
        <v>359</v>
      </c>
      <c r="H115" s="141" t="s">
        <v>125</v>
      </c>
      <c r="I115" s="141" t="s">
        <v>359</v>
      </c>
      <c r="J115" s="141" t="s">
        <v>359</v>
      </c>
      <c r="K115" s="141" t="s">
        <v>359</v>
      </c>
      <c r="L115" s="141" t="s">
        <v>359</v>
      </c>
      <c r="M115" s="141" t="s">
        <v>359</v>
      </c>
      <c r="N115" s="141" t="s">
        <v>359</v>
      </c>
      <c r="O115" s="141" t="s">
        <v>359</v>
      </c>
      <c r="P115" s="141"/>
      <c r="Q115" s="77"/>
    </row>
    <row r="116" spans="1:17" x14ac:dyDescent="0.25">
      <c r="A116" s="142"/>
      <c r="B116" s="142"/>
      <c r="C116" s="142"/>
      <c r="D116" s="145"/>
      <c r="E116" s="143"/>
      <c r="F116" s="143"/>
      <c r="G116" s="143"/>
      <c r="H116" s="143"/>
      <c r="I116" s="143"/>
      <c r="J116" s="143"/>
      <c r="K116" s="143"/>
      <c r="L116" s="143"/>
      <c r="M116" s="143"/>
      <c r="N116" s="143"/>
      <c r="O116" s="143"/>
      <c r="P116" s="143"/>
      <c r="Q116" s="77"/>
    </row>
    <row r="117" spans="1:17" x14ac:dyDescent="0.25">
      <c r="A117" s="142"/>
      <c r="B117" s="142"/>
      <c r="C117" s="141" t="s">
        <v>364</v>
      </c>
      <c r="D117" s="144" t="s">
        <v>384</v>
      </c>
      <c r="E117" s="141" t="s">
        <v>358</v>
      </c>
      <c r="F117" s="141" t="s">
        <v>125</v>
      </c>
      <c r="G117" s="141" t="s">
        <v>125</v>
      </c>
      <c r="H117" s="141" t="s">
        <v>359</v>
      </c>
      <c r="I117" s="141" t="s">
        <v>125</v>
      </c>
      <c r="J117" s="141" t="s">
        <v>125</v>
      </c>
      <c r="K117" s="141" t="s">
        <v>125</v>
      </c>
      <c r="L117" s="141" t="s">
        <v>125</v>
      </c>
      <c r="M117" s="141" t="s">
        <v>125</v>
      </c>
      <c r="N117" s="141" t="s">
        <v>125</v>
      </c>
      <c r="O117" s="141" t="s">
        <v>125</v>
      </c>
      <c r="P117" s="50"/>
      <c r="Q117" s="77"/>
    </row>
    <row r="118" spans="1:17" x14ac:dyDescent="0.25">
      <c r="A118" s="142"/>
      <c r="B118" s="142"/>
      <c r="C118" s="142"/>
      <c r="D118" s="145"/>
      <c r="E118" s="143"/>
      <c r="F118" s="143"/>
      <c r="G118" s="143"/>
      <c r="H118" s="143"/>
      <c r="I118" s="143"/>
      <c r="J118" s="143"/>
      <c r="K118" s="143"/>
      <c r="L118" s="143"/>
      <c r="M118" s="143"/>
      <c r="N118" s="143"/>
      <c r="O118" s="143"/>
      <c r="P118" s="50"/>
      <c r="Q118" s="77"/>
    </row>
    <row r="119" spans="1:17" x14ac:dyDescent="0.25">
      <c r="A119" s="142"/>
      <c r="B119" s="142"/>
      <c r="C119" s="141" t="s">
        <v>364</v>
      </c>
      <c r="D119" s="144" t="s">
        <v>385</v>
      </c>
      <c r="E119" s="141" t="s">
        <v>358</v>
      </c>
      <c r="F119" s="141" t="s">
        <v>125</v>
      </c>
      <c r="G119" s="141" t="s">
        <v>125</v>
      </c>
      <c r="H119" s="141" t="s">
        <v>359</v>
      </c>
      <c r="I119" s="141" t="s">
        <v>125</v>
      </c>
      <c r="J119" s="141" t="s">
        <v>125</v>
      </c>
      <c r="K119" s="141" t="s">
        <v>125</v>
      </c>
      <c r="L119" s="141" t="s">
        <v>125</v>
      </c>
      <c r="M119" s="141" t="s">
        <v>125</v>
      </c>
      <c r="N119" s="141" t="s">
        <v>125</v>
      </c>
      <c r="O119" s="141" t="s">
        <v>125</v>
      </c>
      <c r="P119" s="141"/>
      <c r="Q119" s="77"/>
    </row>
    <row r="120" spans="1:17" x14ac:dyDescent="0.25">
      <c r="A120" s="142"/>
      <c r="B120" s="157"/>
      <c r="C120" s="142"/>
      <c r="D120" s="145"/>
      <c r="E120" s="143"/>
      <c r="F120" s="143"/>
      <c r="G120" s="143"/>
      <c r="H120" s="143"/>
      <c r="I120" s="143"/>
      <c r="J120" s="143"/>
      <c r="K120" s="143"/>
      <c r="L120" s="143"/>
      <c r="M120" s="143"/>
      <c r="N120" s="143"/>
      <c r="O120" s="143"/>
      <c r="P120" s="143"/>
      <c r="Q120" s="77"/>
    </row>
    <row r="121" spans="1:17" x14ac:dyDescent="0.25">
      <c r="A121" s="142"/>
      <c r="B121" s="142" t="s">
        <v>36</v>
      </c>
      <c r="C121" s="141" t="s">
        <v>360</v>
      </c>
      <c r="D121" s="144" t="s">
        <v>1236</v>
      </c>
      <c r="E121" s="141" t="s">
        <v>358</v>
      </c>
      <c r="F121" s="141" t="s">
        <v>125</v>
      </c>
      <c r="G121" s="141" t="s">
        <v>359</v>
      </c>
      <c r="H121" s="141" t="s">
        <v>125</v>
      </c>
      <c r="I121" s="141" t="s">
        <v>359</v>
      </c>
      <c r="J121" s="141" t="s">
        <v>359</v>
      </c>
      <c r="K121" s="141" t="s">
        <v>359</v>
      </c>
      <c r="L121" s="141" t="s">
        <v>359</v>
      </c>
      <c r="M121" s="141" t="s">
        <v>359</v>
      </c>
      <c r="N121" s="141" t="s">
        <v>359</v>
      </c>
      <c r="O121" s="141" t="s">
        <v>359</v>
      </c>
      <c r="P121" s="75"/>
      <c r="Q121" s="77"/>
    </row>
    <row r="122" spans="1:17" x14ac:dyDescent="0.25">
      <c r="A122" s="142"/>
      <c r="B122" s="142"/>
      <c r="C122" s="142"/>
      <c r="D122" s="145"/>
      <c r="E122" s="143"/>
      <c r="F122" s="143"/>
      <c r="G122" s="143"/>
      <c r="H122" s="143"/>
      <c r="I122" s="143"/>
      <c r="J122" s="143"/>
      <c r="K122" s="143"/>
      <c r="L122" s="143"/>
      <c r="M122" s="143"/>
      <c r="N122" s="143"/>
      <c r="O122" s="143"/>
      <c r="P122" s="75"/>
      <c r="Q122" s="77"/>
    </row>
    <row r="123" spans="1:17" ht="15" customHeight="1" x14ac:dyDescent="0.25">
      <c r="A123" s="142"/>
      <c r="B123" s="142"/>
      <c r="C123" s="142"/>
      <c r="D123" s="144" t="s">
        <v>386</v>
      </c>
      <c r="E123" s="141" t="s">
        <v>358</v>
      </c>
      <c r="F123" s="141" t="s">
        <v>125</v>
      </c>
      <c r="G123" s="141" t="s">
        <v>359</v>
      </c>
      <c r="H123" s="141" t="s">
        <v>125</v>
      </c>
      <c r="I123" s="141" t="s">
        <v>359</v>
      </c>
      <c r="J123" s="141" t="s">
        <v>359</v>
      </c>
      <c r="K123" s="141" t="s">
        <v>359</v>
      </c>
      <c r="L123" s="141" t="s">
        <v>359</v>
      </c>
      <c r="M123" s="141" t="s">
        <v>359</v>
      </c>
      <c r="N123" s="141" t="s">
        <v>359</v>
      </c>
      <c r="O123" s="141" t="s">
        <v>359</v>
      </c>
      <c r="P123" s="141"/>
      <c r="Q123" s="77"/>
    </row>
    <row r="124" spans="1:17" x14ac:dyDescent="0.25">
      <c r="A124" s="142"/>
      <c r="B124" s="142"/>
      <c r="C124" s="143"/>
      <c r="D124" s="145"/>
      <c r="E124" s="143"/>
      <c r="F124" s="143"/>
      <c r="G124" s="143"/>
      <c r="H124" s="143"/>
      <c r="I124" s="143"/>
      <c r="J124" s="143"/>
      <c r="K124" s="143"/>
      <c r="L124" s="143"/>
      <c r="M124" s="143"/>
      <c r="N124" s="143"/>
      <c r="O124" s="143"/>
      <c r="P124" s="143"/>
      <c r="Q124" s="77"/>
    </row>
    <row r="125" spans="1:17" x14ac:dyDescent="0.25">
      <c r="A125" s="142"/>
      <c r="B125" s="142"/>
      <c r="C125" s="141" t="s">
        <v>364</v>
      </c>
      <c r="D125" s="144" t="s">
        <v>1236</v>
      </c>
      <c r="E125" s="141" t="s">
        <v>358</v>
      </c>
      <c r="F125" s="141" t="s">
        <v>125</v>
      </c>
      <c r="G125" s="141" t="s">
        <v>125</v>
      </c>
      <c r="H125" s="141" t="s">
        <v>359</v>
      </c>
      <c r="I125" s="141" t="s">
        <v>125</v>
      </c>
      <c r="J125" s="141" t="s">
        <v>125</v>
      </c>
      <c r="K125" s="141" t="s">
        <v>125</v>
      </c>
      <c r="L125" s="141" t="s">
        <v>125</v>
      </c>
      <c r="M125" s="141" t="s">
        <v>125</v>
      </c>
      <c r="N125" s="141" t="s">
        <v>125</v>
      </c>
      <c r="O125" s="141" t="s">
        <v>125</v>
      </c>
      <c r="P125" s="75"/>
      <c r="Q125" s="77"/>
    </row>
    <row r="126" spans="1:17" x14ac:dyDescent="0.25">
      <c r="A126" s="142"/>
      <c r="B126" s="142"/>
      <c r="C126" s="142"/>
      <c r="D126" s="158"/>
      <c r="E126" s="143"/>
      <c r="F126" s="143"/>
      <c r="G126" s="143"/>
      <c r="H126" s="143"/>
      <c r="I126" s="143"/>
      <c r="J126" s="143"/>
      <c r="K126" s="143"/>
      <c r="L126" s="143"/>
      <c r="M126" s="143"/>
      <c r="N126" s="143"/>
      <c r="O126" s="143"/>
      <c r="P126" s="75"/>
      <c r="Q126" s="77"/>
    </row>
    <row r="127" spans="1:17" ht="15" customHeight="1" x14ac:dyDescent="0.25">
      <c r="A127" s="142"/>
      <c r="B127" s="142"/>
      <c r="C127" s="142"/>
      <c r="D127" s="148" t="s">
        <v>386</v>
      </c>
      <c r="E127" s="141" t="s">
        <v>358</v>
      </c>
      <c r="F127" s="141" t="s">
        <v>125</v>
      </c>
      <c r="G127" s="141" t="s">
        <v>125</v>
      </c>
      <c r="H127" s="141" t="s">
        <v>359</v>
      </c>
      <c r="I127" s="141" t="s">
        <v>125</v>
      </c>
      <c r="J127" s="141" t="s">
        <v>125</v>
      </c>
      <c r="K127" s="141" t="s">
        <v>125</v>
      </c>
      <c r="L127" s="141" t="s">
        <v>125</v>
      </c>
      <c r="M127" s="141" t="s">
        <v>125</v>
      </c>
      <c r="N127" s="141" t="s">
        <v>125</v>
      </c>
      <c r="O127" s="141" t="s">
        <v>125</v>
      </c>
      <c r="P127" s="141"/>
      <c r="Q127" s="77"/>
    </row>
    <row r="128" spans="1:17" x14ac:dyDescent="0.25">
      <c r="A128" s="142"/>
      <c r="B128" s="143"/>
      <c r="C128" s="143"/>
      <c r="D128" s="145"/>
      <c r="E128" s="143"/>
      <c r="F128" s="143"/>
      <c r="G128" s="143"/>
      <c r="H128" s="143"/>
      <c r="I128" s="143"/>
      <c r="J128" s="143"/>
      <c r="K128" s="143"/>
      <c r="L128" s="143"/>
      <c r="M128" s="143"/>
      <c r="N128" s="143"/>
      <c r="O128" s="143"/>
      <c r="P128" s="143"/>
      <c r="Q128" s="77"/>
    </row>
    <row r="129" spans="1:17" x14ac:dyDescent="0.25">
      <c r="A129" s="142"/>
      <c r="B129" s="142" t="s">
        <v>37</v>
      </c>
      <c r="C129" s="141" t="s">
        <v>360</v>
      </c>
      <c r="D129" s="144" t="s">
        <v>387</v>
      </c>
      <c r="E129" s="141" t="s">
        <v>358</v>
      </c>
      <c r="F129" s="141" t="s">
        <v>125</v>
      </c>
      <c r="G129" s="141" t="s">
        <v>359</v>
      </c>
      <c r="H129" s="141" t="s">
        <v>359</v>
      </c>
      <c r="I129" s="141" t="s">
        <v>359</v>
      </c>
      <c r="J129" s="141" t="s">
        <v>359</v>
      </c>
      <c r="K129" s="141" t="s">
        <v>359</v>
      </c>
      <c r="L129" s="141" t="s">
        <v>359</v>
      </c>
      <c r="M129" s="141" t="s">
        <v>359</v>
      </c>
      <c r="N129" s="141" t="s">
        <v>359</v>
      </c>
      <c r="O129" s="141" t="s">
        <v>359</v>
      </c>
      <c r="P129" s="141"/>
      <c r="Q129" s="77"/>
    </row>
    <row r="130" spans="1:17" x14ac:dyDescent="0.25">
      <c r="A130" s="142"/>
      <c r="B130" s="142"/>
      <c r="C130" s="143"/>
      <c r="D130" s="145"/>
      <c r="E130" s="143"/>
      <c r="F130" s="143"/>
      <c r="G130" s="143"/>
      <c r="H130" s="143"/>
      <c r="I130" s="143"/>
      <c r="J130" s="143"/>
      <c r="K130" s="143"/>
      <c r="L130" s="143"/>
      <c r="M130" s="143"/>
      <c r="N130" s="143"/>
      <c r="O130" s="143"/>
      <c r="P130" s="143"/>
      <c r="Q130" s="77"/>
    </row>
    <row r="131" spans="1:17" x14ac:dyDescent="0.25">
      <c r="A131" s="142"/>
      <c r="B131" s="142"/>
      <c r="C131" s="141" t="s">
        <v>364</v>
      </c>
      <c r="D131" s="144" t="s">
        <v>1237</v>
      </c>
      <c r="E131" s="141" t="s">
        <v>358</v>
      </c>
      <c r="F131" s="141" t="s">
        <v>125</v>
      </c>
      <c r="G131" s="141" t="s">
        <v>125</v>
      </c>
      <c r="H131" s="141" t="s">
        <v>359</v>
      </c>
      <c r="I131" s="141" t="s">
        <v>125</v>
      </c>
      <c r="J131" s="141" t="s">
        <v>125</v>
      </c>
      <c r="K131" s="141" t="s">
        <v>125</v>
      </c>
      <c r="L131" s="141" t="s">
        <v>125</v>
      </c>
      <c r="M131" s="141" t="s">
        <v>125</v>
      </c>
      <c r="N131" s="141" t="s">
        <v>125</v>
      </c>
      <c r="O131" s="141" t="s">
        <v>125</v>
      </c>
      <c r="P131" s="141"/>
      <c r="Q131" s="77"/>
    </row>
    <row r="132" spans="1:17" x14ac:dyDescent="0.25">
      <c r="A132" s="142"/>
      <c r="B132" s="143"/>
      <c r="C132" s="143"/>
      <c r="D132" s="145"/>
      <c r="E132" s="143"/>
      <c r="F132" s="143"/>
      <c r="G132" s="143"/>
      <c r="H132" s="143"/>
      <c r="I132" s="143"/>
      <c r="J132" s="143"/>
      <c r="K132" s="143"/>
      <c r="L132" s="143"/>
      <c r="M132" s="143"/>
      <c r="N132" s="143"/>
      <c r="O132" s="143"/>
      <c r="P132" s="143"/>
      <c r="Q132" s="77"/>
    </row>
    <row r="133" spans="1:17" x14ac:dyDescent="0.25">
      <c r="A133" s="142"/>
      <c r="B133" s="142" t="s">
        <v>38</v>
      </c>
      <c r="C133" s="141" t="s">
        <v>360</v>
      </c>
      <c r="D133" s="144" t="s">
        <v>1236</v>
      </c>
      <c r="E133" s="141" t="s">
        <v>358</v>
      </c>
      <c r="F133" s="141" t="s">
        <v>125</v>
      </c>
      <c r="G133" s="141" t="s">
        <v>359</v>
      </c>
      <c r="H133" s="141" t="s">
        <v>125</v>
      </c>
      <c r="I133" s="141" t="s">
        <v>359</v>
      </c>
      <c r="J133" s="141" t="s">
        <v>359</v>
      </c>
      <c r="K133" s="141" t="s">
        <v>359</v>
      </c>
      <c r="L133" s="141" t="s">
        <v>359</v>
      </c>
      <c r="M133" s="141" t="s">
        <v>359</v>
      </c>
      <c r="N133" s="141" t="s">
        <v>359</v>
      </c>
      <c r="O133" s="141" t="s">
        <v>359</v>
      </c>
      <c r="P133" s="141"/>
      <c r="Q133" s="77"/>
    </row>
    <row r="134" spans="1:17" x14ac:dyDescent="0.25">
      <c r="A134" s="142"/>
      <c r="B134" s="142"/>
      <c r="C134" s="143"/>
      <c r="D134" s="148"/>
      <c r="E134" s="143"/>
      <c r="F134" s="143"/>
      <c r="G134" s="143"/>
      <c r="H134" s="143"/>
      <c r="I134" s="143"/>
      <c r="J134" s="143"/>
      <c r="K134" s="143"/>
      <c r="L134" s="143"/>
      <c r="M134" s="143"/>
      <c r="N134" s="143"/>
      <c r="O134" s="143"/>
      <c r="P134" s="143"/>
      <c r="Q134" s="77"/>
    </row>
    <row r="135" spans="1:17" x14ac:dyDescent="0.25">
      <c r="A135" s="142"/>
      <c r="B135" s="142"/>
      <c r="C135" s="141" t="s">
        <v>364</v>
      </c>
      <c r="D135" s="148"/>
      <c r="E135" s="141" t="s">
        <v>358</v>
      </c>
      <c r="F135" s="141" t="s">
        <v>125</v>
      </c>
      <c r="G135" s="141" t="s">
        <v>125</v>
      </c>
      <c r="H135" s="141" t="s">
        <v>359</v>
      </c>
      <c r="I135" s="141" t="s">
        <v>125</v>
      </c>
      <c r="J135" s="141" t="s">
        <v>125</v>
      </c>
      <c r="K135" s="141" t="s">
        <v>125</v>
      </c>
      <c r="L135" s="141" t="s">
        <v>125</v>
      </c>
      <c r="M135" s="141" t="s">
        <v>125</v>
      </c>
      <c r="N135" s="141" t="s">
        <v>125</v>
      </c>
      <c r="O135" s="141" t="s">
        <v>125</v>
      </c>
      <c r="P135" s="141"/>
      <c r="Q135" s="77"/>
    </row>
    <row r="136" spans="1:17" x14ac:dyDescent="0.25">
      <c r="A136" s="142"/>
      <c r="B136" s="143"/>
      <c r="C136" s="143"/>
      <c r="D136" s="145"/>
      <c r="E136" s="143"/>
      <c r="F136" s="143"/>
      <c r="G136" s="143"/>
      <c r="H136" s="143"/>
      <c r="I136" s="143"/>
      <c r="J136" s="143"/>
      <c r="K136" s="143"/>
      <c r="L136" s="143"/>
      <c r="M136" s="143"/>
      <c r="N136" s="143"/>
      <c r="O136" s="143"/>
      <c r="P136" s="143"/>
      <c r="Q136" s="77"/>
    </row>
    <row r="137" spans="1:17" x14ac:dyDescent="0.25">
      <c r="A137" s="142"/>
      <c r="B137" s="141" t="s">
        <v>39</v>
      </c>
      <c r="C137" s="141" t="s">
        <v>357</v>
      </c>
      <c r="D137" s="144" t="s">
        <v>1189</v>
      </c>
      <c r="E137" s="141"/>
      <c r="F137" s="141"/>
      <c r="G137" s="141"/>
      <c r="H137" s="141"/>
      <c r="I137" s="141"/>
      <c r="J137" s="141"/>
      <c r="K137" s="141"/>
      <c r="L137" s="141"/>
      <c r="M137" s="141"/>
      <c r="N137" s="141"/>
      <c r="O137" s="141"/>
      <c r="P137" s="141"/>
      <c r="Q137" s="77"/>
    </row>
    <row r="138" spans="1:17" x14ac:dyDescent="0.25">
      <c r="A138" s="142"/>
      <c r="B138" s="142"/>
      <c r="C138" s="143"/>
      <c r="D138" s="145"/>
      <c r="E138" s="143"/>
      <c r="F138" s="143"/>
      <c r="G138" s="143"/>
      <c r="H138" s="143"/>
      <c r="I138" s="143"/>
      <c r="J138" s="143"/>
      <c r="K138" s="143"/>
      <c r="L138" s="143"/>
      <c r="M138" s="143"/>
      <c r="N138" s="143"/>
      <c r="O138" s="143"/>
      <c r="P138" s="143"/>
      <c r="Q138" s="77"/>
    </row>
    <row r="139" spans="1:17" x14ac:dyDescent="0.25">
      <c r="A139" s="142"/>
      <c r="B139" s="142"/>
      <c r="C139" s="141" t="s">
        <v>360</v>
      </c>
      <c r="D139" s="155" t="s">
        <v>1238</v>
      </c>
      <c r="E139" s="141" t="s">
        <v>358</v>
      </c>
      <c r="F139" s="141" t="s">
        <v>125</v>
      </c>
      <c r="G139" s="141" t="s">
        <v>359</v>
      </c>
      <c r="H139" s="141" t="s">
        <v>125</v>
      </c>
      <c r="I139" s="141" t="s">
        <v>359</v>
      </c>
      <c r="J139" s="141" t="s">
        <v>359</v>
      </c>
      <c r="K139" s="141" t="s">
        <v>359</v>
      </c>
      <c r="L139" s="141" t="s">
        <v>359</v>
      </c>
      <c r="M139" s="141" t="s">
        <v>359</v>
      </c>
      <c r="N139" s="141" t="s">
        <v>359</v>
      </c>
      <c r="O139" s="141" t="s">
        <v>359</v>
      </c>
      <c r="P139" s="141" t="s">
        <v>400</v>
      </c>
      <c r="Q139" s="77"/>
    </row>
    <row r="140" spans="1:17" x14ac:dyDescent="0.25">
      <c r="A140" s="142"/>
      <c r="B140" s="142"/>
      <c r="C140" s="143"/>
      <c r="D140" s="156"/>
      <c r="E140" s="143"/>
      <c r="F140" s="143"/>
      <c r="G140" s="143"/>
      <c r="H140" s="143"/>
      <c r="I140" s="143"/>
      <c r="J140" s="143"/>
      <c r="K140" s="143"/>
      <c r="L140" s="143"/>
      <c r="M140" s="143"/>
      <c r="N140" s="143"/>
      <c r="O140" s="143"/>
      <c r="P140" s="143"/>
      <c r="Q140" s="77"/>
    </row>
    <row r="141" spans="1:17" x14ac:dyDescent="0.25">
      <c r="A141" s="142"/>
      <c r="B141" s="142"/>
      <c r="C141" s="141" t="s">
        <v>364</v>
      </c>
      <c r="D141" s="144" t="s">
        <v>1238</v>
      </c>
      <c r="E141" s="141" t="s">
        <v>358</v>
      </c>
      <c r="F141" s="141" t="s">
        <v>125</v>
      </c>
      <c r="G141" s="141" t="s">
        <v>125</v>
      </c>
      <c r="H141" s="141" t="s">
        <v>359</v>
      </c>
      <c r="I141" s="141" t="s">
        <v>125</v>
      </c>
      <c r="J141" s="141" t="s">
        <v>125</v>
      </c>
      <c r="K141" s="141" t="s">
        <v>125</v>
      </c>
      <c r="L141" s="141" t="s">
        <v>125</v>
      </c>
      <c r="M141" s="141" t="s">
        <v>125</v>
      </c>
      <c r="N141" s="141" t="s">
        <v>125</v>
      </c>
      <c r="O141" s="141" t="s">
        <v>125</v>
      </c>
      <c r="P141" s="141"/>
      <c r="Q141" s="77"/>
    </row>
    <row r="142" spans="1:17" x14ac:dyDescent="0.25">
      <c r="A142" s="142"/>
      <c r="B142" s="143"/>
      <c r="C142" s="143"/>
      <c r="D142" s="145"/>
      <c r="E142" s="143"/>
      <c r="F142" s="143"/>
      <c r="G142" s="143"/>
      <c r="H142" s="143"/>
      <c r="I142" s="143"/>
      <c r="J142" s="143"/>
      <c r="K142" s="143"/>
      <c r="L142" s="143"/>
      <c r="M142" s="143"/>
      <c r="N142" s="143"/>
      <c r="O142" s="143"/>
      <c r="P142" s="143"/>
      <c r="Q142" s="77"/>
    </row>
    <row r="143" spans="1:17" x14ac:dyDescent="0.25">
      <c r="A143" s="142"/>
      <c r="B143" s="142" t="s">
        <v>40</v>
      </c>
      <c r="C143" s="141" t="s">
        <v>360</v>
      </c>
      <c r="D143" s="144" t="s">
        <v>1239</v>
      </c>
      <c r="E143" s="141" t="s">
        <v>358</v>
      </c>
      <c r="F143" s="141" t="s">
        <v>125</v>
      </c>
      <c r="G143" s="141" t="s">
        <v>359</v>
      </c>
      <c r="H143" s="141" t="s">
        <v>125</v>
      </c>
      <c r="I143" s="141" t="s">
        <v>359</v>
      </c>
      <c r="J143" s="141" t="s">
        <v>359</v>
      </c>
      <c r="K143" s="141" t="s">
        <v>359</v>
      </c>
      <c r="L143" s="141" t="s">
        <v>359</v>
      </c>
      <c r="M143" s="141" t="s">
        <v>359</v>
      </c>
      <c r="N143" s="141" t="s">
        <v>359</v>
      </c>
      <c r="O143" s="141" t="s">
        <v>359</v>
      </c>
      <c r="P143" s="141"/>
      <c r="Q143" s="77"/>
    </row>
    <row r="144" spans="1:17" x14ac:dyDescent="0.25">
      <c r="A144" s="142"/>
      <c r="B144" s="142"/>
      <c r="C144" s="143"/>
      <c r="D144" s="145"/>
      <c r="E144" s="143"/>
      <c r="F144" s="143"/>
      <c r="G144" s="143"/>
      <c r="H144" s="143"/>
      <c r="I144" s="143"/>
      <c r="J144" s="143"/>
      <c r="K144" s="143"/>
      <c r="L144" s="143"/>
      <c r="M144" s="143"/>
      <c r="N144" s="143"/>
      <c r="O144" s="143"/>
      <c r="P144" s="143"/>
      <c r="Q144" s="77"/>
    </row>
    <row r="145" spans="1:17" x14ac:dyDescent="0.25">
      <c r="A145" s="142"/>
      <c r="B145" s="142"/>
      <c r="C145" s="141" t="s">
        <v>364</v>
      </c>
      <c r="D145" s="144" t="s">
        <v>1239</v>
      </c>
      <c r="E145" s="141" t="s">
        <v>358</v>
      </c>
      <c r="F145" s="141" t="s">
        <v>125</v>
      </c>
      <c r="G145" s="141" t="s">
        <v>125</v>
      </c>
      <c r="H145" s="141" t="s">
        <v>359</v>
      </c>
      <c r="I145" s="141" t="s">
        <v>125</v>
      </c>
      <c r="J145" s="141" t="s">
        <v>125</v>
      </c>
      <c r="K145" s="141" t="s">
        <v>125</v>
      </c>
      <c r="L145" s="141" t="s">
        <v>125</v>
      </c>
      <c r="M145" s="141" t="s">
        <v>125</v>
      </c>
      <c r="N145" s="141" t="s">
        <v>125</v>
      </c>
      <c r="O145" s="141" t="s">
        <v>125</v>
      </c>
      <c r="P145" s="141"/>
      <c r="Q145" s="77"/>
    </row>
    <row r="146" spans="1:17" x14ac:dyDescent="0.25">
      <c r="A146" s="143"/>
      <c r="B146" s="143"/>
      <c r="C146" s="143"/>
      <c r="D146" s="145"/>
      <c r="E146" s="143"/>
      <c r="F146" s="143"/>
      <c r="G146" s="143"/>
      <c r="H146" s="143"/>
      <c r="I146" s="143"/>
      <c r="J146" s="143"/>
      <c r="K146" s="143"/>
      <c r="L146" s="143"/>
      <c r="M146" s="143"/>
      <c r="N146" s="143"/>
      <c r="O146" s="143"/>
      <c r="P146" s="143"/>
      <c r="Q146" s="77"/>
    </row>
    <row r="147" spans="1:17" x14ac:dyDescent="0.25">
      <c r="A147" s="142"/>
      <c r="B147" s="142" t="s">
        <v>42</v>
      </c>
      <c r="C147" s="141" t="s">
        <v>360</v>
      </c>
      <c r="D147" s="144" t="s">
        <v>1240</v>
      </c>
      <c r="E147" s="141" t="s">
        <v>358</v>
      </c>
      <c r="F147" s="141" t="s">
        <v>359</v>
      </c>
      <c r="G147" s="141" t="s">
        <v>359</v>
      </c>
      <c r="H147" s="141" t="s">
        <v>359</v>
      </c>
      <c r="I147" s="141" t="s">
        <v>359</v>
      </c>
      <c r="J147" s="141" t="s">
        <v>359</v>
      </c>
      <c r="K147" s="141" t="s">
        <v>359</v>
      </c>
      <c r="L147" s="141" t="s">
        <v>359</v>
      </c>
      <c r="M147" s="141" t="s">
        <v>359</v>
      </c>
      <c r="N147" s="141" t="s">
        <v>359</v>
      </c>
      <c r="O147" s="141" t="s">
        <v>359</v>
      </c>
      <c r="P147" s="141" t="s">
        <v>388</v>
      </c>
      <c r="Q147" s="77"/>
    </row>
    <row r="148" spans="1:17" x14ac:dyDescent="0.25">
      <c r="A148" s="142"/>
      <c r="B148" s="142"/>
      <c r="C148" s="143"/>
      <c r="D148" s="145"/>
      <c r="E148" s="143"/>
      <c r="F148" s="143"/>
      <c r="G148" s="143"/>
      <c r="H148" s="143"/>
      <c r="I148" s="143"/>
      <c r="J148" s="143"/>
      <c r="K148" s="143"/>
      <c r="L148" s="143"/>
      <c r="M148" s="143"/>
      <c r="N148" s="143"/>
      <c r="O148" s="143"/>
      <c r="P148" s="143"/>
      <c r="Q148" s="77"/>
    </row>
    <row r="149" spans="1:17" x14ac:dyDescent="0.25">
      <c r="A149" s="142"/>
      <c r="B149" s="142"/>
      <c r="C149" s="141" t="s">
        <v>364</v>
      </c>
      <c r="D149" s="144" t="s">
        <v>1240</v>
      </c>
      <c r="E149" s="141" t="s">
        <v>358</v>
      </c>
      <c r="F149" s="141" t="s">
        <v>125</v>
      </c>
      <c r="G149" s="141" t="s">
        <v>125</v>
      </c>
      <c r="H149" s="141" t="s">
        <v>359</v>
      </c>
      <c r="I149" s="141" t="s">
        <v>125</v>
      </c>
      <c r="J149" s="141" t="s">
        <v>125</v>
      </c>
      <c r="K149" s="141" t="s">
        <v>125</v>
      </c>
      <c r="L149" s="141" t="s">
        <v>125</v>
      </c>
      <c r="M149" s="141" t="s">
        <v>125</v>
      </c>
      <c r="N149" s="141" t="s">
        <v>125</v>
      </c>
      <c r="O149" s="141" t="s">
        <v>125</v>
      </c>
      <c r="P149" s="141" t="s">
        <v>90</v>
      </c>
      <c r="Q149" s="77"/>
    </row>
    <row r="150" spans="1:17" x14ac:dyDescent="0.25">
      <c r="A150" s="142"/>
      <c r="B150" s="143"/>
      <c r="C150" s="143"/>
      <c r="D150" s="145"/>
      <c r="E150" s="143"/>
      <c r="F150" s="143"/>
      <c r="G150" s="143"/>
      <c r="H150" s="143"/>
      <c r="I150" s="143"/>
      <c r="J150" s="143"/>
      <c r="K150" s="143"/>
      <c r="L150" s="143"/>
      <c r="M150" s="143"/>
      <c r="N150" s="143"/>
      <c r="O150" s="143"/>
      <c r="P150" s="143"/>
      <c r="Q150" s="77"/>
    </row>
    <row r="151" spans="1:17" x14ac:dyDescent="0.25">
      <c r="A151" s="142"/>
      <c r="B151" s="142" t="s">
        <v>43</v>
      </c>
      <c r="C151" s="141" t="s">
        <v>360</v>
      </c>
      <c r="D151" s="144" t="s">
        <v>1242</v>
      </c>
      <c r="E151" s="141" t="s">
        <v>358</v>
      </c>
      <c r="F151" s="141" t="s">
        <v>359</v>
      </c>
      <c r="G151" s="141" t="s">
        <v>359</v>
      </c>
      <c r="H151" s="141" t="s">
        <v>359</v>
      </c>
      <c r="I151" s="141" t="s">
        <v>359</v>
      </c>
      <c r="J151" s="141" t="s">
        <v>359</v>
      </c>
      <c r="K151" s="141" t="s">
        <v>359</v>
      </c>
      <c r="L151" s="141" t="s">
        <v>359</v>
      </c>
      <c r="M151" s="141" t="s">
        <v>359</v>
      </c>
      <c r="N151" s="141" t="s">
        <v>359</v>
      </c>
      <c r="O151" s="141" t="s">
        <v>359</v>
      </c>
      <c r="P151" s="141" t="s">
        <v>388</v>
      </c>
      <c r="Q151" s="77"/>
    </row>
    <row r="152" spans="1:17" x14ac:dyDescent="0.25">
      <c r="A152" s="142"/>
      <c r="B152" s="142"/>
      <c r="C152" s="143"/>
      <c r="D152" s="145"/>
      <c r="E152" s="143"/>
      <c r="F152" s="143"/>
      <c r="G152" s="143"/>
      <c r="H152" s="143"/>
      <c r="I152" s="143"/>
      <c r="J152" s="143"/>
      <c r="K152" s="143"/>
      <c r="L152" s="143"/>
      <c r="M152" s="143"/>
      <c r="N152" s="143"/>
      <c r="O152" s="143"/>
      <c r="P152" s="143"/>
      <c r="Q152" s="77"/>
    </row>
    <row r="153" spans="1:17" x14ac:dyDescent="0.25">
      <c r="A153" s="142"/>
      <c r="B153" s="142"/>
      <c r="C153" s="141" t="s">
        <v>364</v>
      </c>
      <c r="D153" s="144" t="s">
        <v>1241</v>
      </c>
      <c r="E153" s="141" t="s">
        <v>358</v>
      </c>
      <c r="F153" s="141" t="s">
        <v>125</v>
      </c>
      <c r="G153" s="141" t="s">
        <v>125</v>
      </c>
      <c r="H153" s="141" t="s">
        <v>359</v>
      </c>
      <c r="I153" s="141" t="s">
        <v>125</v>
      </c>
      <c r="J153" s="141" t="s">
        <v>125</v>
      </c>
      <c r="K153" s="141" t="s">
        <v>125</v>
      </c>
      <c r="L153" s="141" t="s">
        <v>125</v>
      </c>
      <c r="M153" s="141" t="s">
        <v>125</v>
      </c>
      <c r="N153" s="141" t="s">
        <v>125</v>
      </c>
      <c r="O153" s="141" t="s">
        <v>125</v>
      </c>
      <c r="P153" s="141"/>
      <c r="Q153" s="77"/>
    </row>
    <row r="154" spans="1:17" x14ac:dyDescent="0.25">
      <c r="A154" s="142"/>
      <c r="B154" s="143"/>
      <c r="C154" s="143"/>
      <c r="D154" s="145"/>
      <c r="E154" s="143"/>
      <c r="F154" s="143"/>
      <c r="G154" s="143"/>
      <c r="H154" s="143"/>
      <c r="I154" s="143"/>
      <c r="J154" s="143"/>
      <c r="K154" s="143"/>
      <c r="L154" s="143"/>
      <c r="M154" s="143"/>
      <c r="N154" s="143"/>
      <c r="O154" s="143"/>
      <c r="P154" s="143"/>
      <c r="Q154" s="77"/>
    </row>
    <row r="155" spans="1:17" ht="15" customHeight="1" x14ac:dyDescent="0.25">
      <c r="A155" s="142"/>
      <c r="B155" s="142" t="s">
        <v>44</v>
      </c>
      <c r="C155" s="141" t="s">
        <v>360</v>
      </c>
      <c r="D155" s="144" t="s">
        <v>1243</v>
      </c>
      <c r="E155" s="141" t="s">
        <v>358</v>
      </c>
      <c r="F155" s="141" t="s">
        <v>359</v>
      </c>
      <c r="G155" s="141" t="s">
        <v>359</v>
      </c>
      <c r="H155" s="141" t="s">
        <v>359</v>
      </c>
      <c r="I155" s="141" t="s">
        <v>359</v>
      </c>
      <c r="J155" s="141" t="s">
        <v>359</v>
      </c>
      <c r="K155" s="141" t="s">
        <v>359</v>
      </c>
      <c r="L155" s="141" t="s">
        <v>359</v>
      </c>
      <c r="M155" s="141" t="s">
        <v>359</v>
      </c>
      <c r="N155" s="141" t="s">
        <v>359</v>
      </c>
      <c r="O155" s="141" t="s">
        <v>359</v>
      </c>
      <c r="P155" s="141" t="s">
        <v>389</v>
      </c>
      <c r="Q155" s="77"/>
    </row>
    <row r="156" spans="1:17" x14ac:dyDescent="0.25">
      <c r="A156" s="142"/>
      <c r="B156" s="142"/>
      <c r="C156" s="143"/>
      <c r="D156" s="145"/>
      <c r="E156" s="143"/>
      <c r="F156" s="143"/>
      <c r="G156" s="143"/>
      <c r="H156" s="143"/>
      <c r="I156" s="143"/>
      <c r="J156" s="143"/>
      <c r="K156" s="143"/>
      <c r="L156" s="143"/>
      <c r="M156" s="143"/>
      <c r="N156" s="143"/>
      <c r="O156" s="143"/>
      <c r="P156" s="143"/>
      <c r="Q156" s="77"/>
    </row>
    <row r="157" spans="1:17" x14ac:dyDescent="0.25">
      <c r="A157" s="142"/>
      <c r="B157" s="142"/>
      <c r="C157" s="141" t="s">
        <v>364</v>
      </c>
      <c r="D157" s="144" t="s">
        <v>390</v>
      </c>
      <c r="E157" s="141" t="s">
        <v>358</v>
      </c>
      <c r="F157" s="141" t="s">
        <v>125</v>
      </c>
      <c r="G157" s="141" t="s">
        <v>125</v>
      </c>
      <c r="H157" s="141" t="s">
        <v>359</v>
      </c>
      <c r="I157" s="141" t="s">
        <v>125</v>
      </c>
      <c r="J157" s="141" t="s">
        <v>125</v>
      </c>
      <c r="K157" s="141" t="s">
        <v>125</v>
      </c>
      <c r="L157" s="141" t="s">
        <v>125</v>
      </c>
      <c r="M157" s="141" t="s">
        <v>125</v>
      </c>
      <c r="N157" s="141" t="s">
        <v>125</v>
      </c>
      <c r="O157" s="141" t="s">
        <v>125</v>
      </c>
      <c r="P157" s="141" t="s">
        <v>90</v>
      </c>
      <c r="Q157" s="77"/>
    </row>
    <row r="158" spans="1:17" x14ac:dyDescent="0.25">
      <c r="A158" s="142"/>
      <c r="B158" s="143"/>
      <c r="C158" s="143"/>
      <c r="D158" s="145"/>
      <c r="E158" s="143"/>
      <c r="F158" s="143"/>
      <c r="G158" s="143"/>
      <c r="H158" s="143"/>
      <c r="I158" s="143"/>
      <c r="J158" s="143"/>
      <c r="K158" s="143"/>
      <c r="L158" s="143"/>
      <c r="M158" s="143"/>
      <c r="N158" s="143"/>
      <c r="O158" s="143"/>
      <c r="P158" s="143"/>
      <c r="Q158" s="77"/>
    </row>
    <row r="159" spans="1:17" ht="15" customHeight="1" x14ac:dyDescent="0.25">
      <c r="A159" s="142"/>
      <c r="B159" s="142" t="s">
        <v>45</v>
      </c>
      <c r="C159" s="141" t="s">
        <v>360</v>
      </c>
      <c r="D159" s="144" t="s">
        <v>1247</v>
      </c>
      <c r="E159" s="141" t="s">
        <v>368</v>
      </c>
      <c r="F159" s="141" t="s">
        <v>359</v>
      </c>
      <c r="G159" s="141" t="s">
        <v>359</v>
      </c>
      <c r="H159" s="141" t="s">
        <v>359</v>
      </c>
      <c r="I159" s="141" t="s">
        <v>359</v>
      </c>
      <c r="J159" s="141" t="s">
        <v>359</v>
      </c>
      <c r="K159" s="141" t="s">
        <v>359</v>
      </c>
      <c r="L159" s="141" t="s">
        <v>359</v>
      </c>
      <c r="M159" s="141" t="s">
        <v>359</v>
      </c>
      <c r="N159" s="141" t="s">
        <v>359</v>
      </c>
      <c r="O159" s="141" t="s">
        <v>359</v>
      </c>
      <c r="P159" s="141" t="s">
        <v>388</v>
      </c>
      <c r="Q159" s="77"/>
    </row>
    <row r="160" spans="1:17" x14ac:dyDescent="0.25">
      <c r="A160" s="142"/>
      <c r="B160" s="142"/>
      <c r="C160" s="142"/>
      <c r="D160" s="145"/>
      <c r="E160" s="143"/>
      <c r="F160" s="143"/>
      <c r="G160" s="143"/>
      <c r="H160" s="143"/>
      <c r="I160" s="143"/>
      <c r="J160" s="143"/>
      <c r="K160" s="143"/>
      <c r="L160" s="143"/>
      <c r="M160" s="143"/>
      <c r="N160" s="143"/>
      <c r="O160" s="143"/>
      <c r="P160" s="143"/>
      <c r="Q160" s="77"/>
    </row>
    <row r="161" spans="1:17" ht="15" customHeight="1" x14ac:dyDescent="0.25">
      <c r="A161" s="142"/>
      <c r="B161" s="142"/>
      <c r="C161" s="142"/>
      <c r="D161" s="144" t="s">
        <v>1248</v>
      </c>
      <c r="E161" s="141" t="s">
        <v>368</v>
      </c>
      <c r="F161" s="141" t="s">
        <v>359</v>
      </c>
      <c r="G161" s="141" t="s">
        <v>359</v>
      </c>
      <c r="H161" s="141" t="s">
        <v>359</v>
      </c>
      <c r="I161" s="141" t="s">
        <v>359</v>
      </c>
      <c r="J161" s="141" t="s">
        <v>359</v>
      </c>
      <c r="K161" s="141" t="s">
        <v>359</v>
      </c>
      <c r="L161" s="141" t="s">
        <v>359</v>
      </c>
      <c r="M161" s="141" t="s">
        <v>359</v>
      </c>
      <c r="N161" s="141" t="s">
        <v>359</v>
      </c>
      <c r="O161" s="141" t="s">
        <v>359</v>
      </c>
      <c r="P161" s="141" t="s">
        <v>388</v>
      </c>
      <c r="Q161" s="77"/>
    </row>
    <row r="162" spans="1:17" x14ac:dyDescent="0.25">
      <c r="A162" s="142"/>
      <c r="B162" s="142"/>
      <c r="C162" s="142"/>
      <c r="D162" s="145"/>
      <c r="E162" s="143"/>
      <c r="F162" s="143"/>
      <c r="G162" s="143"/>
      <c r="H162" s="143"/>
      <c r="I162" s="143"/>
      <c r="J162" s="143"/>
      <c r="K162" s="143"/>
      <c r="L162" s="143"/>
      <c r="M162" s="143"/>
      <c r="N162" s="143"/>
      <c r="O162" s="143"/>
      <c r="P162" s="143"/>
      <c r="Q162" s="77"/>
    </row>
    <row r="163" spans="1:17" ht="15" customHeight="1" x14ac:dyDescent="0.25">
      <c r="A163" s="142"/>
      <c r="B163" s="142"/>
      <c r="C163" s="141"/>
      <c r="D163" s="144" t="s">
        <v>1245</v>
      </c>
      <c r="E163" s="141" t="s">
        <v>358</v>
      </c>
      <c r="F163" s="141" t="s">
        <v>359</v>
      </c>
      <c r="G163" s="141" t="s">
        <v>359</v>
      </c>
      <c r="H163" s="141" t="s">
        <v>359</v>
      </c>
      <c r="I163" s="141" t="s">
        <v>359</v>
      </c>
      <c r="J163" s="141" t="s">
        <v>359</v>
      </c>
      <c r="K163" s="141" t="s">
        <v>359</v>
      </c>
      <c r="L163" s="141" t="s">
        <v>359</v>
      </c>
      <c r="M163" s="141" t="s">
        <v>359</v>
      </c>
      <c r="N163" s="141" t="s">
        <v>359</v>
      </c>
      <c r="O163" s="141" t="s">
        <v>359</v>
      </c>
      <c r="P163" s="141" t="s">
        <v>388</v>
      </c>
      <c r="Q163" s="77"/>
    </row>
    <row r="164" spans="1:17" x14ac:dyDescent="0.25">
      <c r="A164" s="142"/>
      <c r="B164" s="142"/>
      <c r="C164" s="143"/>
      <c r="D164" s="145"/>
      <c r="E164" s="143"/>
      <c r="F164" s="143"/>
      <c r="G164" s="143"/>
      <c r="H164" s="143"/>
      <c r="I164" s="143"/>
      <c r="J164" s="143"/>
      <c r="K164" s="143"/>
      <c r="L164" s="143"/>
      <c r="M164" s="143"/>
      <c r="N164" s="143"/>
      <c r="O164" s="143"/>
      <c r="P164" s="143"/>
      <c r="Q164" s="77"/>
    </row>
    <row r="165" spans="1:17" x14ac:dyDescent="0.25">
      <c r="A165" s="142"/>
      <c r="B165" s="142"/>
      <c r="C165" s="141" t="s">
        <v>364</v>
      </c>
      <c r="D165" s="144" t="s">
        <v>1244</v>
      </c>
      <c r="E165" s="141" t="s">
        <v>358</v>
      </c>
      <c r="F165" s="141" t="s">
        <v>125</v>
      </c>
      <c r="G165" s="141" t="s">
        <v>125</v>
      </c>
      <c r="H165" s="141" t="s">
        <v>359</v>
      </c>
      <c r="I165" s="141" t="s">
        <v>125</v>
      </c>
      <c r="J165" s="141" t="s">
        <v>125</v>
      </c>
      <c r="K165" s="141" t="s">
        <v>125</v>
      </c>
      <c r="L165" s="141" t="s">
        <v>125</v>
      </c>
      <c r="M165" s="141" t="s">
        <v>125</v>
      </c>
      <c r="N165" s="141" t="s">
        <v>125</v>
      </c>
      <c r="O165" s="141" t="s">
        <v>125</v>
      </c>
      <c r="P165" s="141"/>
      <c r="Q165" s="77"/>
    </row>
    <row r="166" spans="1:17" x14ac:dyDescent="0.25">
      <c r="A166" s="142"/>
      <c r="B166" s="143"/>
      <c r="C166" s="143"/>
      <c r="D166" s="145"/>
      <c r="E166" s="143"/>
      <c r="F166" s="143"/>
      <c r="G166" s="143"/>
      <c r="H166" s="143"/>
      <c r="I166" s="143"/>
      <c r="J166" s="143"/>
      <c r="K166" s="143"/>
      <c r="L166" s="143"/>
      <c r="M166" s="143"/>
      <c r="N166" s="143"/>
      <c r="O166" s="143"/>
      <c r="P166" s="143"/>
      <c r="Q166" s="77"/>
    </row>
    <row r="167" spans="1:17" x14ac:dyDescent="0.25">
      <c r="A167" s="142"/>
      <c r="B167" s="142" t="s">
        <v>46</v>
      </c>
      <c r="C167" s="141" t="s">
        <v>360</v>
      </c>
      <c r="D167" s="144" t="s">
        <v>1299</v>
      </c>
      <c r="E167" s="141" t="s">
        <v>368</v>
      </c>
      <c r="F167" s="141" t="s">
        <v>359</v>
      </c>
      <c r="G167" s="141" t="s">
        <v>359</v>
      </c>
      <c r="H167" s="141" t="s">
        <v>359</v>
      </c>
      <c r="I167" s="141" t="s">
        <v>359</v>
      </c>
      <c r="J167" s="141" t="s">
        <v>359</v>
      </c>
      <c r="K167" s="141" t="s">
        <v>359</v>
      </c>
      <c r="L167" s="141" t="s">
        <v>359</v>
      </c>
      <c r="M167" s="141" t="s">
        <v>359</v>
      </c>
      <c r="N167" s="141" t="s">
        <v>359</v>
      </c>
      <c r="O167" s="141" t="s">
        <v>359</v>
      </c>
      <c r="P167" s="141" t="s">
        <v>388</v>
      </c>
      <c r="Q167" s="77"/>
    </row>
    <row r="168" spans="1:17" x14ac:dyDescent="0.25">
      <c r="A168" s="142"/>
      <c r="B168" s="142"/>
      <c r="C168" s="142"/>
      <c r="D168" s="145"/>
      <c r="E168" s="143"/>
      <c r="F168" s="143"/>
      <c r="G168" s="143"/>
      <c r="H168" s="143"/>
      <c r="I168" s="143"/>
      <c r="J168" s="143"/>
      <c r="K168" s="143"/>
      <c r="L168" s="143"/>
      <c r="M168" s="143"/>
      <c r="N168" s="143"/>
      <c r="O168" s="143"/>
      <c r="P168" s="143"/>
      <c r="Q168" s="77"/>
    </row>
    <row r="169" spans="1:17" x14ac:dyDescent="0.25">
      <c r="A169" s="142"/>
      <c r="B169" s="142"/>
      <c r="C169" s="142"/>
      <c r="D169" s="144" t="s">
        <v>1246</v>
      </c>
      <c r="E169" s="141" t="s">
        <v>358</v>
      </c>
      <c r="F169" s="141" t="s">
        <v>359</v>
      </c>
      <c r="G169" s="141" t="s">
        <v>359</v>
      </c>
      <c r="H169" s="141" t="s">
        <v>359</v>
      </c>
      <c r="I169" s="141" t="s">
        <v>359</v>
      </c>
      <c r="J169" s="141" t="s">
        <v>359</v>
      </c>
      <c r="K169" s="141" t="s">
        <v>359</v>
      </c>
      <c r="L169" s="141" t="s">
        <v>359</v>
      </c>
      <c r="M169" s="141" t="s">
        <v>359</v>
      </c>
      <c r="N169" s="141" t="s">
        <v>359</v>
      </c>
      <c r="O169" s="141" t="s">
        <v>359</v>
      </c>
      <c r="P169" s="141" t="s">
        <v>388</v>
      </c>
      <c r="Q169" s="77"/>
    </row>
    <row r="170" spans="1:17" x14ac:dyDescent="0.25">
      <c r="A170" s="142"/>
      <c r="B170" s="142"/>
      <c r="C170" s="143"/>
      <c r="D170" s="145"/>
      <c r="E170" s="143"/>
      <c r="F170" s="143"/>
      <c r="G170" s="143"/>
      <c r="H170" s="143"/>
      <c r="I170" s="143"/>
      <c r="J170" s="143"/>
      <c r="K170" s="143"/>
      <c r="L170" s="143"/>
      <c r="M170" s="143"/>
      <c r="N170" s="143"/>
      <c r="O170" s="143"/>
      <c r="P170" s="143"/>
      <c r="Q170" s="77"/>
    </row>
    <row r="171" spans="1:17" x14ac:dyDescent="0.25">
      <c r="A171" s="142"/>
      <c r="B171" s="142"/>
      <c r="C171" s="141" t="s">
        <v>364</v>
      </c>
      <c r="D171" s="144" t="s">
        <v>1300</v>
      </c>
      <c r="E171" s="141" t="s">
        <v>358</v>
      </c>
      <c r="F171" s="141" t="s">
        <v>125</v>
      </c>
      <c r="G171" s="141" t="s">
        <v>125</v>
      </c>
      <c r="H171" s="141" t="s">
        <v>359</v>
      </c>
      <c r="I171" s="141" t="s">
        <v>125</v>
      </c>
      <c r="J171" s="141" t="s">
        <v>125</v>
      </c>
      <c r="K171" s="141" t="s">
        <v>125</v>
      </c>
      <c r="L171" s="141" t="s">
        <v>125</v>
      </c>
      <c r="M171" s="141" t="s">
        <v>125</v>
      </c>
      <c r="N171" s="141" t="s">
        <v>125</v>
      </c>
      <c r="O171" s="141" t="s">
        <v>125</v>
      </c>
      <c r="P171" s="141"/>
      <c r="Q171" s="77"/>
    </row>
    <row r="172" spans="1:17" x14ac:dyDescent="0.25">
      <c r="A172" s="143"/>
      <c r="B172" s="143"/>
      <c r="C172" s="143"/>
      <c r="D172" s="145"/>
      <c r="E172" s="143"/>
      <c r="F172" s="143"/>
      <c r="G172" s="143"/>
      <c r="H172" s="143"/>
      <c r="I172" s="143"/>
      <c r="J172" s="143"/>
      <c r="K172" s="143"/>
      <c r="L172" s="143"/>
      <c r="M172" s="143"/>
      <c r="N172" s="143"/>
      <c r="O172" s="143"/>
      <c r="P172" s="143"/>
      <c r="Q172" s="77"/>
    </row>
    <row r="173" spans="1:17" x14ac:dyDescent="0.25">
      <c r="A173" s="142"/>
      <c r="B173" s="142" t="s">
        <v>48</v>
      </c>
      <c r="C173" s="141" t="s">
        <v>360</v>
      </c>
      <c r="D173" s="144" t="s">
        <v>391</v>
      </c>
      <c r="E173" s="141" t="s">
        <v>358</v>
      </c>
      <c r="F173" s="141" t="s">
        <v>125</v>
      </c>
      <c r="G173" s="141" t="s">
        <v>359</v>
      </c>
      <c r="H173" s="141" t="s">
        <v>359</v>
      </c>
      <c r="I173" s="141" t="s">
        <v>359</v>
      </c>
      <c r="J173" s="141" t="s">
        <v>359</v>
      </c>
      <c r="K173" s="141" t="s">
        <v>359</v>
      </c>
      <c r="L173" s="141" t="s">
        <v>359</v>
      </c>
      <c r="M173" s="141" t="s">
        <v>359</v>
      </c>
      <c r="N173" s="141" t="s">
        <v>359</v>
      </c>
      <c r="O173" s="141" t="s">
        <v>359</v>
      </c>
      <c r="P173" s="141" t="s">
        <v>392</v>
      </c>
      <c r="Q173" s="77"/>
    </row>
    <row r="174" spans="1:17" x14ac:dyDescent="0.25">
      <c r="A174" s="142"/>
      <c r="B174" s="142"/>
      <c r="C174" s="142"/>
      <c r="D174" s="145"/>
      <c r="E174" s="143"/>
      <c r="F174" s="143"/>
      <c r="G174" s="143"/>
      <c r="H174" s="143"/>
      <c r="I174" s="143"/>
      <c r="J174" s="143"/>
      <c r="K174" s="143"/>
      <c r="L174" s="143"/>
      <c r="M174" s="143"/>
      <c r="N174" s="143"/>
      <c r="O174" s="143"/>
      <c r="P174" s="143"/>
      <c r="Q174" s="77"/>
    </row>
    <row r="175" spans="1:17" x14ac:dyDescent="0.25">
      <c r="A175" s="142"/>
      <c r="B175" s="142"/>
      <c r="C175" s="142"/>
      <c r="D175" s="144" t="s">
        <v>393</v>
      </c>
      <c r="E175" s="141" t="s">
        <v>358</v>
      </c>
      <c r="F175" s="141" t="s">
        <v>125</v>
      </c>
      <c r="G175" s="141" t="s">
        <v>359</v>
      </c>
      <c r="H175" s="141" t="s">
        <v>125</v>
      </c>
      <c r="I175" s="141" t="s">
        <v>359</v>
      </c>
      <c r="J175" s="141" t="s">
        <v>359</v>
      </c>
      <c r="K175" s="141" t="s">
        <v>359</v>
      </c>
      <c r="L175" s="141" t="s">
        <v>359</v>
      </c>
      <c r="M175" s="141" t="s">
        <v>359</v>
      </c>
      <c r="N175" s="141" t="s">
        <v>359</v>
      </c>
      <c r="O175" s="141" t="s">
        <v>359</v>
      </c>
      <c r="P175" s="141" t="s">
        <v>392</v>
      </c>
      <c r="Q175" s="77"/>
    </row>
    <row r="176" spans="1:17" x14ac:dyDescent="0.25">
      <c r="A176" s="142"/>
      <c r="B176" s="142"/>
      <c r="C176" s="143"/>
      <c r="D176" s="145"/>
      <c r="E176" s="143"/>
      <c r="F176" s="143"/>
      <c r="G176" s="143"/>
      <c r="H176" s="143"/>
      <c r="I176" s="143"/>
      <c r="J176" s="143"/>
      <c r="K176" s="143"/>
      <c r="L176" s="143"/>
      <c r="M176" s="143"/>
      <c r="N176" s="143"/>
      <c r="O176" s="143"/>
      <c r="P176" s="143"/>
      <c r="Q176" s="77"/>
    </row>
    <row r="177" spans="1:17" x14ac:dyDescent="0.25">
      <c r="A177" s="142"/>
      <c r="B177" s="142"/>
      <c r="C177" s="141" t="s">
        <v>364</v>
      </c>
      <c r="D177" s="144" t="s">
        <v>393</v>
      </c>
      <c r="E177" s="141" t="s">
        <v>358</v>
      </c>
      <c r="F177" s="141" t="s">
        <v>125</v>
      </c>
      <c r="G177" s="141" t="s">
        <v>125</v>
      </c>
      <c r="H177" s="141" t="s">
        <v>359</v>
      </c>
      <c r="I177" s="141" t="s">
        <v>125</v>
      </c>
      <c r="J177" s="141" t="s">
        <v>125</v>
      </c>
      <c r="K177" s="141" t="s">
        <v>125</v>
      </c>
      <c r="L177" s="141" t="s">
        <v>125</v>
      </c>
      <c r="M177" s="141" t="s">
        <v>125</v>
      </c>
      <c r="N177" s="141" t="s">
        <v>125</v>
      </c>
      <c r="O177" s="141" t="s">
        <v>125</v>
      </c>
      <c r="P177" s="141"/>
      <c r="Q177" s="77"/>
    </row>
    <row r="178" spans="1:17" x14ac:dyDescent="0.25">
      <c r="A178" s="142"/>
      <c r="B178" s="143"/>
      <c r="C178" s="143"/>
      <c r="D178" s="145"/>
      <c r="E178" s="143"/>
      <c r="F178" s="143"/>
      <c r="G178" s="143"/>
      <c r="H178" s="143"/>
      <c r="I178" s="143"/>
      <c r="J178" s="143"/>
      <c r="K178" s="143"/>
      <c r="L178" s="143"/>
      <c r="M178" s="143"/>
      <c r="N178" s="143"/>
      <c r="O178" s="143"/>
      <c r="P178" s="143"/>
      <c r="Q178" s="77"/>
    </row>
    <row r="179" spans="1:17" x14ac:dyDescent="0.25">
      <c r="A179" s="142"/>
      <c r="B179" s="142" t="s">
        <v>49</v>
      </c>
      <c r="C179" s="141" t="s">
        <v>360</v>
      </c>
      <c r="D179" s="144" t="s">
        <v>1249</v>
      </c>
      <c r="E179" s="141" t="s">
        <v>358</v>
      </c>
      <c r="F179" s="141" t="s">
        <v>359</v>
      </c>
      <c r="G179" s="141" t="s">
        <v>359</v>
      </c>
      <c r="H179" s="141" t="s">
        <v>125</v>
      </c>
      <c r="I179" s="141" t="s">
        <v>359</v>
      </c>
      <c r="J179" s="141" t="s">
        <v>359</v>
      </c>
      <c r="K179" s="141" t="s">
        <v>359</v>
      </c>
      <c r="L179" s="141" t="s">
        <v>359</v>
      </c>
      <c r="M179" s="141" t="s">
        <v>359</v>
      </c>
      <c r="N179" s="141" t="s">
        <v>359</v>
      </c>
      <c r="O179" s="141" t="s">
        <v>359</v>
      </c>
      <c r="P179" s="141"/>
      <c r="Q179" s="77"/>
    </row>
    <row r="180" spans="1:17" x14ac:dyDescent="0.25">
      <c r="A180" s="142"/>
      <c r="B180" s="142"/>
      <c r="C180" s="143"/>
      <c r="D180" s="145"/>
      <c r="E180" s="143"/>
      <c r="F180" s="143"/>
      <c r="G180" s="143"/>
      <c r="H180" s="143"/>
      <c r="I180" s="143"/>
      <c r="J180" s="143"/>
      <c r="K180" s="143"/>
      <c r="L180" s="143"/>
      <c r="M180" s="143"/>
      <c r="N180" s="143"/>
      <c r="O180" s="143"/>
      <c r="P180" s="143"/>
      <c r="Q180" s="77"/>
    </row>
    <row r="181" spans="1:17" x14ac:dyDescent="0.25">
      <c r="A181" s="142"/>
      <c r="B181" s="142"/>
      <c r="C181" s="141" t="s">
        <v>364</v>
      </c>
      <c r="D181" s="144" t="s">
        <v>1250</v>
      </c>
      <c r="E181" s="141" t="s">
        <v>358</v>
      </c>
      <c r="F181" s="141" t="s">
        <v>125</v>
      </c>
      <c r="G181" s="141" t="s">
        <v>125</v>
      </c>
      <c r="H181" s="141" t="s">
        <v>359</v>
      </c>
      <c r="I181" s="141" t="s">
        <v>125</v>
      </c>
      <c r="J181" s="141" t="s">
        <v>125</v>
      </c>
      <c r="K181" s="141" t="s">
        <v>125</v>
      </c>
      <c r="L181" s="141" t="s">
        <v>125</v>
      </c>
      <c r="M181" s="141" t="s">
        <v>125</v>
      </c>
      <c r="N181" s="141" t="s">
        <v>125</v>
      </c>
      <c r="O181" s="141" t="s">
        <v>125</v>
      </c>
      <c r="P181" s="141"/>
      <c r="Q181" s="77"/>
    </row>
    <row r="182" spans="1:17" x14ac:dyDescent="0.25">
      <c r="A182" s="142"/>
      <c r="B182" s="143"/>
      <c r="C182" s="143"/>
      <c r="D182" s="145"/>
      <c r="E182" s="143"/>
      <c r="F182" s="143"/>
      <c r="G182" s="143"/>
      <c r="H182" s="143"/>
      <c r="I182" s="143"/>
      <c r="J182" s="143"/>
      <c r="K182" s="143"/>
      <c r="L182" s="143"/>
      <c r="M182" s="143"/>
      <c r="N182" s="143"/>
      <c r="O182" s="143"/>
      <c r="P182" s="143"/>
      <c r="Q182" s="77"/>
    </row>
    <row r="183" spans="1:17" x14ac:dyDescent="0.25">
      <c r="A183" s="142"/>
      <c r="B183" s="142" t="s">
        <v>50</v>
      </c>
      <c r="C183" s="142" t="s">
        <v>360</v>
      </c>
      <c r="D183" s="144" t="s">
        <v>394</v>
      </c>
      <c r="E183" s="141" t="s">
        <v>358</v>
      </c>
      <c r="F183" s="141" t="s">
        <v>125</v>
      </c>
      <c r="G183" s="141" t="s">
        <v>359</v>
      </c>
      <c r="H183" s="141" t="s">
        <v>359</v>
      </c>
      <c r="I183" s="141" t="s">
        <v>359</v>
      </c>
      <c r="J183" s="141" t="s">
        <v>359</v>
      </c>
      <c r="K183" s="141" t="s">
        <v>359</v>
      </c>
      <c r="L183" s="141" t="s">
        <v>359</v>
      </c>
      <c r="M183" s="141" t="s">
        <v>359</v>
      </c>
      <c r="N183" s="141" t="s">
        <v>359</v>
      </c>
      <c r="O183" s="141" t="s">
        <v>359</v>
      </c>
      <c r="P183" s="141" t="s">
        <v>395</v>
      </c>
      <c r="Q183" s="77"/>
    </row>
    <row r="184" spans="1:17" x14ac:dyDescent="0.25">
      <c r="A184" s="142"/>
      <c r="B184" s="142"/>
      <c r="C184" s="142"/>
      <c r="D184" s="145"/>
      <c r="E184" s="143"/>
      <c r="F184" s="143"/>
      <c r="G184" s="143"/>
      <c r="H184" s="143"/>
      <c r="I184" s="143"/>
      <c r="J184" s="143"/>
      <c r="K184" s="143"/>
      <c r="L184" s="143"/>
      <c r="M184" s="143"/>
      <c r="N184" s="143"/>
      <c r="O184" s="143"/>
      <c r="P184" s="143"/>
      <c r="Q184" s="77"/>
    </row>
    <row r="185" spans="1:17" x14ac:dyDescent="0.25">
      <c r="A185" s="142"/>
      <c r="B185" s="142"/>
      <c r="C185" s="142"/>
      <c r="D185" s="144" t="s">
        <v>396</v>
      </c>
      <c r="E185" s="141" t="s">
        <v>358</v>
      </c>
      <c r="F185" s="141" t="s">
        <v>125</v>
      </c>
      <c r="G185" s="141" t="s">
        <v>359</v>
      </c>
      <c r="H185" s="141" t="s">
        <v>359</v>
      </c>
      <c r="I185" s="141" t="s">
        <v>359</v>
      </c>
      <c r="J185" s="141" t="s">
        <v>359</v>
      </c>
      <c r="K185" s="141" t="s">
        <v>359</v>
      </c>
      <c r="L185" s="141" t="s">
        <v>359</v>
      </c>
      <c r="M185" s="141" t="s">
        <v>359</v>
      </c>
      <c r="N185" s="141" t="s">
        <v>359</v>
      </c>
      <c r="O185" s="141" t="s">
        <v>359</v>
      </c>
      <c r="P185" s="141" t="s">
        <v>395</v>
      </c>
      <c r="Q185" s="77"/>
    </row>
    <row r="186" spans="1:17" x14ac:dyDescent="0.25">
      <c r="A186" s="142"/>
      <c r="B186" s="142"/>
      <c r="C186" s="143"/>
      <c r="D186" s="145"/>
      <c r="E186" s="143"/>
      <c r="F186" s="143"/>
      <c r="G186" s="143"/>
      <c r="H186" s="143"/>
      <c r="I186" s="143"/>
      <c r="J186" s="143"/>
      <c r="K186" s="143"/>
      <c r="L186" s="143"/>
      <c r="M186" s="143"/>
      <c r="N186" s="143"/>
      <c r="O186" s="143"/>
      <c r="P186" s="143"/>
      <c r="Q186" s="77"/>
    </row>
    <row r="187" spans="1:17" x14ac:dyDescent="0.25">
      <c r="A187" s="142"/>
      <c r="B187" s="142"/>
      <c r="C187" s="141" t="s">
        <v>364</v>
      </c>
      <c r="D187" s="144" t="s">
        <v>700</v>
      </c>
      <c r="E187" s="141"/>
      <c r="F187" s="141"/>
      <c r="G187" s="141"/>
      <c r="H187" s="141"/>
      <c r="I187" s="141"/>
      <c r="J187" s="141"/>
      <c r="K187" s="141"/>
      <c r="L187" s="141"/>
      <c r="M187" s="141"/>
      <c r="N187" s="141"/>
      <c r="O187" s="141"/>
      <c r="P187" s="141"/>
      <c r="Q187" s="77"/>
    </row>
    <row r="188" spans="1:17" x14ac:dyDescent="0.25">
      <c r="A188" s="142"/>
      <c r="B188" s="143"/>
      <c r="C188" s="143"/>
      <c r="D188" s="145"/>
      <c r="E188" s="143"/>
      <c r="F188" s="143"/>
      <c r="G188" s="143"/>
      <c r="H188" s="143"/>
      <c r="I188" s="143"/>
      <c r="J188" s="143"/>
      <c r="K188" s="143"/>
      <c r="L188" s="143"/>
      <c r="M188" s="143"/>
      <c r="N188" s="143"/>
      <c r="O188" s="143"/>
      <c r="P188" s="143"/>
      <c r="Q188" s="77"/>
    </row>
    <row r="189" spans="1:17" x14ac:dyDescent="0.25">
      <c r="A189" s="142"/>
      <c r="B189" s="142" t="s">
        <v>51</v>
      </c>
      <c r="C189" s="141" t="s">
        <v>360</v>
      </c>
      <c r="D189" s="144" t="s">
        <v>397</v>
      </c>
      <c r="E189" s="141" t="s">
        <v>358</v>
      </c>
      <c r="F189" s="141" t="s">
        <v>125</v>
      </c>
      <c r="G189" s="141" t="s">
        <v>359</v>
      </c>
      <c r="H189" s="141" t="s">
        <v>359</v>
      </c>
      <c r="I189" s="141" t="s">
        <v>359</v>
      </c>
      <c r="J189" s="141" t="s">
        <v>359</v>
      </c>
      <c r="K189" s="141" t="s">
        <v>359</v>
      </c>
      <c r="L189" s="141" t="s">
        <v>359</v>
      </c>
      <c r="M189" s="141" t="s">
        <v>359</v>
      </c>
      <c r="N189" s="141" t="s">
        <v>359</v>
      </c>
      <c r="O189" s="141" t="s">
        <v>359</v>
      </c>
      <c r="P189" s="141" t="s">
        <v>398</v>
      </c>
      <c r="Q189" s="77"/>
    </row>
    <row r="190" spans="1:17" x14ac:dyDescent="0.25">
      <c r="A190" s="142"/>
      <c r="B190" s="142"/>
      <c r="C190" s="143"/>
      <c r="D190" s="145"/>
      <c r="E190" s="143"/>
      <c r="F190" s="143"/>
      <c r="G190" s="143"/>
      <c r="H190" s="143"/>
      <c r="I190" s="143"/>
      <c r="J190" s="143"/>
      <c r="K190" s="143"/>
      <c r="L190" s="143"/>
      <c r="M190" s="143"/>
      <c r="N190" s="143"/>
      <c r="O190" s="143"/>
      <c r="P190" s="143"/>
      <c r="Q190" s="77"/>
    </row>
    <row r="191" spans="1:17" x14ac:dyDescent="0.25">
      <c r="A191" s="142"/>
      <c r="B191" s="142"/>
      <c r="C191" s="141" t="s">
        <v>364</v>
      </c>
      <c r="D191" s="144" t="s">
        <v>1251</v>
      </c>
      <c r="E191" s="141" t="s">
        <v>358</v>
      </c>
      <c r="F191" s="141" t="s">
        <v>125</v>
      </c>
      <c r="G191" s="141" t="s">
        <v>125</v>
      </c>
      <c r="H191" s="141" t="s">
        <v>359</v>
      </c>
      <c r="I191" s="141" t="s">
        <v>125</v>
      </c>
      <c r="J191" s="141" t="s">
        <v>125</v>
      </c>
      <c r="K191" s="141" t="s">
        <v>125</v>
      </c>
      <c r="L191" s="141" t="s">
        <v>125</v>
      </c>
      <c r="M191" s="141" t="s">
        <v>125</v>
      </c>
      <c r="N191" s="141" t="s">
        <v>125</v>
      </c>
      <c r="O191" s="141" t="s">
        <v>125</v>
      </c>
      <c r="P191" s="75"/>
      <c r="Q191" s="77"/>
    </row>
    <row r="192" spans="1:17" x14ac:dyDescent="0.25">
      <c r="A192" s="142"/>
      <c r="B192" s="142"/>
      <c r="C192" s="142"/>
      <c r="D192" s="145"/>
      <c r="E192" s="143"/>
      <c r="F192" s="143"/>
      <c r="G192" s="143"/>
      <c r="H192" s="143"/>
      <c r="I192" s="143"/>
      <c r="J192" s="143"/>
      <c r="K192" s="143"/>
      <c r="L192" s="143"/>
      <c r="M192" s="143"/>
      <c r="N192" s="143"/>
      <c r="O192" s="143"/>
      <c r="P192" s="75"/>
      <c r="Q192" s="77"/>
    </row>
    <row r="193" spans="1:17" ht="15" customHeight="1" x14ac:dyDescent="0.25">
      <c r="A193" s="142"/>
      <c r="B193" s="142"/>
      <c r="C193" s="142"/>
      <c r="D193" s="144" t="s">
        <v>397</v>
      </c>
      <c r="E193" s="141" t="s">
        <v>358</v>
      </c>
      <c r="F193" s="141" t="s">
        <v>125</v>
      </c>
      <c r="G193" s="141" t="s">
        <v>125</v>
      </c>
      <c r="H193" s="141" t="s">
        <v>359</v>
      </c>
      <c r="I193" s="141" t="s">
        <v>125</v>
      </c>
      <c r="J193" s="141" t="s">
        <v>125</v>
      </c>
      <c r="K193" s="141" t="s">
        <v>125</v>
      </c>
      <c r="L193" s="141" t="s">
        <v>125</v>
      </c>
      <c r="M193" s="141" t="s">
        <v>125</v>
      </c>
      <c r="N193" s="141" t="s">
        <v>125</v>
      </c>
      <c r="O193" s="141" t="s">
        <v>125</v>
      </c>
      <c r="P193" s="141"/>
      <c r="Q193" s="77"/>
    </row>
    <row r="194" spans="1:17" x14ac:dyDescent="0.25">
      <c r="A194" s="142"/>
      <c r="B194" s="143"/>
      <c r="C194" s="143"/>
      <c r="D194" s="145"/>
      <c r="E194" s="143"/>
      <c r="F194" s="143"/>
      <c r="G194" s="143"/>
      <c r="H194" s="143"/>
      <c r="I194" s="143"/>
      <c r="J194" s="143"/>
      <c r="K194" s="143"/>
      <c r="L194" s="143"/>
      <c r="M194" s="143"/>
      <c r="N194" s="143"/>
      <c r="O194" s="143"/>
      <c r="P194" s="143"/>
      <c r="Q194" s="77"/>
    </row>
    <row r="195" spans="1:17" x14ac:dyDescent="0.25">
      <c r="A195" s="142"/>
      <c r="B195" s="142" t="s">
        <v>52</v>
      </c>
      <c r="C195" s="141" t="s">
        <v>360</v>
      </c>
      <c r="D195" s="144" t="s">
        <v>1252</v>
      </c>
      <c r="E195" s="141" t="s">
        <v>358</v>
      </c>
      <c r="F195" s="141" t="s">
        <v>359</v>
      </c>
      <c r="G195" s="141" t="s">
        <v>125</v>
      </c>
      <c r="H195" s="141" t="s">
        <v>359</v>
      </c>
      <c r="I195" s="141" t="s">
        <v>359</v>
      </c>
      <c r="J195" s="141" t="s">
        <v>359</v>
      </c>
      <c r="K195" s="141" t="s">
        <v>359</v>
      </c>
      <c r="L195" s="141" t="s">
        <v>359</v>
      </c>
      <c r="M195" s="141" t="s">
        <v>359</v>
      </c>
      <c r="N195" s="141" t="s">
        <v>359</v>
      </c>
      <c r="O195" s="141" t="s">
        <v>359</v>
      </c>
      <c r="P195" s="141"/>
      <c r="Q195" s="77"/>
    </row>
    <row r="196" spans="1:17" x14ac:dyDescent="0.25">
      <c r="A196" s="142"/>
      <c r="B196" s="142"/>
      <c r="C196" s="142"/>
      <c r="D196" s="145"/>
      <c r="E196" s="143"/>
      <c r="F196" s="143"/>
      <c r="G196" s="143"/>
      <c r="H196" s="143"/>
      <c r="I196" s="143"/>
      <c r="J196" s="143"/>
      <c r="K196" s="143"/>
      <c r="L196" s="143"/>
      <c r="M196" s="143"/>
      <c r="N196" s="143"/>
      <c r="O196" s="143"/>
      <c r="P196" s="143"/>
      <c r="Q196" s="77"/>
    </row>
    <row r="197" spans="1:17" x14ac:dyDescent="0.25">
      <c r="A197" s="142"/>
      <c r="B197" s="142"/>
      <c r="C197" s="142"/>
      <c r="D197" s="144" t="s">
        <v>1253</v>
      </c>
      <c r="E197" s="141" t="s">
        <v>358</v>
      </c>
      <c r="F197" s="141" t="s">
        <v>359</v>
      </c>
      <c r="G197" s="141" t="s">
        <v>125</v>
      </c>
      <c r="H197" s="141" t="s">
        <v>359</v>
      </c>
      <c r="I197" s="141" t="s">
        <v>359</v>
      </c>
      <c r="J197" s="141" t="s">
        <v>359</v>
      </c>
      <c r="K197" s="141" t="s">
        <v>359</v>
      </c>
      <c r="L197" s="141" t="s">
        <v>359</v>
      </c>
      <c r="M197" s="141" t="s">
        <v>359</v>
      </c>
      <c r="N197" s="141" t="s">
        <v>359</v>
      </c>
      <c r="O197" s="141" t="s">
        <v>359</v>
      </c>
      <c r="P197" s="141"/>
      <c r="Q197" s="77"/>
    </row>
    <row r="198" spans="1:17" x14ac:dyDescent="0.25">
      <c r="A198" s="142"/>
      <c r="B198" s="142"/>
      <c r="C198" s="143"/>
      <c r="D198" s="145"/>
      <c r="E198" s="143"/>
      <c r="F198" s="143"/>
      <c r="G198" s="143"/>
      <c r="H198" s="143"/>
      <c r="I198" s="143"/>
      <c r="J198" s="143"/>
      <c r="K198" s="143"/>
      <c r="L198" s="143"/>
      <c r="M198" s="143"/>
      <c r="N198" s="143"/>
      <c r="O198" s="143"/>
      <c r="P198" s="143"/>
      <c r="Q198" s="77"/>
    </row>
    <row r="199" spans="1:17" x14ac:dyDescent="0.25">
      <c r="A199" s="142"/>
      <c r="B199" s="142"/>
      <c r="C199" s="141" t="s">
        <v>364</v>
      </c>
      <c r="D199" s="144" t="s">
        <v>399</v>
      </c>
      <c r="E199" s="141" t="s">
        <v>358</v>
      </c>
      <c r="F199" s="141" t="s">
        <v>125</v>
      </c>
      <c r="G199" s="141" t="s">
        <v>125</v>
      </c>
      <c r="H199" s="141" t="s">
        <v>359</v>
      </c>
      <c r="I199" s="141" t="s">
        <v>125</v>
      </c>
      <c r="J199" s="141" t="s">
        <v>125</v>
      </c>
      <c r="K199" s="141" t="s">
        <v>125</v>
      </c>
      <c r="L199" s="141" t="s">
        <v>125</v>
      </c>
      <c r="M199" s="141" t="s">
        <v>125</v>
      </c>
      <c r="N199" s="141" t="s">
        <v>125</v>
      </c>
      <c r="O199" s="141" t="s">
        <v>125</v>
      </c>
      <c r="P199" s="141"/>
      <c r="Q199" s="77"/>
    </row>
    <row r="200" spans="1:17" x14ac:dyDescent="0.25">
      <c r="A200" s="142"/>
      <c r="B200" s="143"/>
      <c r="C200" s="143"/>
      <c r="D200" s="145"/>
      <c r="E200" s="143"/>
      <c r="F200" s="143"/>
      <c r="G200" s="143"/>
      <c r="H200" s="143"/>
      <c r="I200" s="143"/>
      <c r="J200" s="143"/>
      <c r="K200" s="143"/>
      <c r="L200" s="143"/>
      <c r="M200" s="143"/>
      <c r="N200" s="143"/>
      <c r="O200" s="143"/>
      <c r="P200" s="143"/>
      <c r="Q200" s="77"/>
    </row>
    <row r="201" spans="1:17" x14ac:dyDescent="0.25">
      <c r="A201" s="142"/>
      <c r="B201" s="142" t="s">
        <v>53</v>
      </c>
      <c r="C201" s="141" t="s">
        <v>360</v>
      </c>
      <c r="D201" s="144" t="s">
        <v>1254</v>
      </c>
      <c r="E201" s="141" t="s">
        <v>358</v>
      </c>
      <c r="F201" s="141" t="s">
        <v>125</v>
      </c>
      <c r="G201" s="141" t="s">
        <v>359</v>
      </c>
      <c r="H201" s="141" t="s">
        <v>359</v>
      </c>
      <c r="I201" s="141" t="s">
        <v>359</v>
      </c>
      <c r="J201" s="141" t="s">
        <v>359</v>
      </c>
      <c r="K201" s="141" t="s">
        <v>359</v>
      </c>
      <c r="L201" s="141" t="s">
        <v>359</v>
      </c>
      <c r="M201" s="141" t="s">
        <v>359</v>
      </c>
      <c r="N201" s="141" t="s">
        <v>359</v>
      </c>
      <c r="O201" s="141" t="s">
        <v>359</v>
      </c>
      <c r="P201" s="141" t="s">
        <v>400</v>
      </c>
      <c r="Q201" s="77"/>
    </row>
    <row r="202" spans="1:17" x14ac:dyDescent="0.25">
      <c r="A202" s="142"/>
      <c r="B202" s="142"/>
      <c r="C202" s="142"/>
      <c r="D202" s="145"/>
      <c r="E202" s="143"/>
      <c r="F202" s="143"/>
      <c r="G202" s="143"/>
      <c r="H202" s="143"/>
      <c r="I202" s="143"/>
      <c r="J202" s="143"/>
      <c r="K202" s="143"/>
      <c r="L202" s="143"/>
      <c r="M202" s="143"/>
      <c r="N202" s="143"/>
      <c r="O202" s="143"/>
      <c r="P202" s="143"/>
      <c r="Q202" s="77"/>
    </row>
    <row r="203" spans="1:17" x14ac:dyDescent="0.25">
      <c r="A203" s="142"/>
      <c r="B203" s="142"/>
      <c r="C203" s="142"/>
      <c r="D203" s="144" t="s">
        <v>1255</v>
      </c>
      <c r="E203" s="141" t="s">
        <v>358</v>
      </c>
      <c r="F203" s="141" t="s">
        <v>125</v>
      </c>
      <c r="G203" s="141" t="s">
        <v>359</v>
      </c>
      <c r="H203" s="141" t="s">
        <v>359</v>
      </c>
      <c r="I203" s="141" t="s">
        <v>359</v>
      </c>
      <c r="J203" s="141" t="s">
        <v>359</v>
      </c>
      <c r="K203" s="141" t="s">
        <v>359</v>
      </c>
      <c r="L203" s="141" t="s">
        <v>359</v>
      </c>
      <c r="M203" s="141" t="s">
        <v>359</v>
      </c>
      <c r="N203" s="141" t="s">
        <v>359</v>
      </c>
      <c r="O203" s="141" t="s">
        <v>359</v>
      </c>
      <c r="P203" s="141" t="s">
        <v>400</v>
      </c>
      <c r="Q203" s="77"/>
    </row>
    <row r="204" spans="1:17" x14ac:dyDescent="0.25">
      <c r="A204" s="142"/>
      <c r="B204" s="142"/>
      <c r="C204" s="143"/>
      <c r="D204" s="145"/>
      <c r="E204" s="143"/>
      <c r="F204" s="143"/>
      <c r="G204" s="143"/>
      <c r="H204" s="143"/>
      <c r="I204" s="143"/>
      <c r="J204" s="143"/>
      <c r="K204" s="143"/>
      <c r="L204" s="143"/>
      <c r="M204" s="143"/>
      <c r="N204" s="143"/>
      <c r="O204" s="143"/>
      <c r="P204" s="143"/>
      <c r="Q204" s="77"/>
    </row>
    <row r="205" spans="1:17" x14ac:dyDescent="0.25">
      <c r="A205" s="142"/>
      <c r="B205" s="142"/>
      <c r="C205" s="141" t="s">
        <v>364</v>
      </c>
      <c r="D205" s="144" t="s">
        <v>1256</v>
      </c>
      <c r="E205" s="141" t="s">
        <v>358</v>
      </c>
      <c r="F205" s="141" t="s">
        <v>125</v>
      </c>
      <c r="G205" s="141" t="s">
        <v>125</v>
      </c>
      <c r="H205" s="141" t="s">
        <v>359</v>
      </c>
      <c r="I205" s="141" t="s">
        <v>125</v>
      </c>
      <c r="J205" s="141" t="s">
        <v>125</v>
      </c>
      <c r="K205" s="141" t="s">
        <v>125</v>
      </c>
      <c r="L205" s="141" t="s">
        <v>125</v>
      </c>
      <c r="M205" s="141" t="s">
        <v>125</v>
      </c>
      <c r="N205" s="141" t="s">
        <v>125</v>
      </c>
      <c r="O205" s="141" t="s">
        <v>125</v>
      </c>
      <c r="P205" s="141"/>
      <c r="Q205" s="77"/>
    </row>
    <row r="206" spans="1:17" x14ac:dyDescent="0.25">
      <c r="A206" s="143"/>
      <c r="B206" s="143"/>
      <c r="C206" s="143"/>
      <c r="D206" s="145"/>
      <c r="E206" s="143"/>
      <c r="F206" s="143"/>
      <c r="G206" s="143"/>
      <c r="H206" s="143"/>
      <c r="I206" s="143"/>
      <c r="J206" s="143"/>
      <c r="K206" s="143"/>
      <c r="L206" s="143"/>
      <c r="M206" s="143"/>
      <c r="N206" s="143"/>
      <c r="O206" s="143"/>
      <c r="P206" s="143"/>
      <c r="Q206" s="77"/>
    </row>
    <row r="207" spans="1:17" x14ac:dyDescent="0.25">
      <c r="A207" s="142"/>
      <c r="B207" s="142" t="s">
        <v>55</v>
      </c>
      <c r="C207" s="141" t="s">
        <v>360</v>
      </c>
      <c r="D207" s="144" t="s">
        <v>401</v>
      </c>
      <c r="E207" s="141" t="s">
        <v>358</v>
      </c>
      <c r="F207" s="141" t="s">
        <v>125</v>
      </c>
      <c r="G207" s="141" t="s">
        <v>359</v>
      </c>
      <c r="H207" s="141" t="s">
        <v>359</v>
      </c>
      <c r="I207" s="141" t="s">
        <v>359</v>
      </c>
      <c r="J207" s="141" t="s">
        <v>359</v>
      </c>
      <c r="K207" s="141" t="s">
        <v>359</v>
      </c>
      <c r="L207" s="141" t="s">
        <v>359</v>
      </c>
      <c r="M207" s="141" t="s">
        <v>359</v>
      </c>
      <c r="N207" s="141" t="s">
        <v>359</v>
      </c>
      <c r="O207" s="141" t="s">
        <v>359</v>
      </c>
      <c r="P207" s="141"/>
      <c r="Q207" s="77"/>
    </row>
    <row r="208" spans="1:17" x14ac:dyDescent="0.25">
      <c r="A208" s="142"/>
      <c r="B208" s="142"/>
      <c r="C208" s="143"/>
      <c r="D208" s="145"/>
      <c r="E208" s="143"/>
      <c r="F208" s="143"/>
      <c r="G208" s="143"/>
      <c r="H208" s="143"/>
      <c r="I208" s="143"/>
      <c r="J208" s="143"/>
      <c r="K208" s="143"/>
      <c r="L208" s="143"/>
      <c r="M208" s="143"/>
      <c r="N208" s="143"/>
      <c r="O208" s="143"/>
      <c r="P208" s="143"/>
      <c r="Q208" s="77"/>
    </row>
    <row r="209" spans="1:17" x14ac:dyDescent="0.25">
      <c r="A209" s="142"/>
      <c r="B209" s="142"/>
      <c r="C209" s="141" t="s">
        <v>364</v>
      </c>
      <c r="D209" s="144" t="s">
        <v>700</v>
      </c>
      <c r="E209" s="141"/>
      <c r="F209" s="141"/>
      <c r="G209" s="141"/>
      <c r="H209" s="141"/>
      <c r="I209" s="141"/>
      <c r="J209" s="141"/>
      <c r="K209" s="141"/>
      <c r="L209" s="141"/>
      <c r="M209" s="141"/>
      <c r="N209" s="141"/>
      <c r="O209" s="141"/>
      <c r="P209" s="141"/>
      <c r="Q209" s="77"/>
    </row>
    <row r="210" spans="1:17" x14ac:dyDescent="0.25">
      <c r="A210" s="142"/>
      <c r="B210" s="143"/>
      <c r="C210" s="143"/>
      <c r="D210" s="145"/>
      <c r="E210" s="143"/>
      <c r="F210" s="143"/>
      <c r="G210" s="143"/>
      <c r="H210" s="143"/>
      <c r="I210" s="143"/>
      <c r="J210" s="143"/>
      <c r="K210" s="143"/>
      <c r="L210" s="143"/>
      <c r="M210" s="143"/>
      <c r="N210" s="143"/>
      <c r="O210" s="143"/>
      <c r="P210" s="143"/>
      <c r="Q210" s="77"/>
    </row>
    <row r="211" spans="1:17" x14ac:dyDescent="0.25">
      <c r="A211" s="142"/>
      <c r="B211" s="141" t="s">
        <v>56</v>
      </c>
      <c r="C211" s="141" t="s">
        <v>357</v>
      </c>
      <c r="D211" s="144" t="s">
        <v>402</v>
      </c>
      <c r="E211" s="141" t="s">
        <v>358</v>
      </c>
      <c r="F211" s="141" t="s">
        <v>125</v>
      </c>
      <c r="G211" s="141" t="s">
        <v>359</v>
      </c>
      <c r="H211" s="141" t="s">
        <v>359</v>
      </c>
      <c r="I211" s="141" t="s">
        <v>359</v>
      </c>
      <c r="J211" s="141" t="s">
        <v>359</v>
      </c>
      <c r="K211" s="141" t="s">
        <v>359</v>
      </c>
      <c r="L211" s="141" t="s">
        <v>359</v>
      </c>
      <c r="M211" s="141" t="s">
        <v>359</v>
      </c>
      <c r="N211" s="141" t="s">
        <v>359</v>
      </c>
      <c r="O211" s="141" t="s">
        <v>359</v>
      </c>
      <c r="P211" s="141"/>
      <c r="Q211" s="77"/>
    </row>
    <row r="212" spans="1:17" x14ac:dyDescent="0.25">
      <c r="A212" s="142"/>
      <c r="B212" s="142"/>
      <c r="C212" s="143"/>
      <c r="D212" s="145"/>
      <c r="E212" s="143"/>
      <c r="F212" s="143"/>
      <c r="G212" s="143"/>
      <c r="H212" s="143"/>
      <c r="I212" s="143"/>
      <c r="J212" s="143"/>
      <c r="K212" s="143"/>
      <c r="L212" s="143"/>
      <c r="M212" s="143"/>
      <c r="N212" s="143"/>
      <c r="O212" s="143"/>
      <c r="P212" s="143"/>
      <c r="Q212" s="77"/>
    </row>
    <row r="213" spans="1:17" ht="25.5" customHeight="1" x14ac:dyDescent="0.25">
      <c r="A213" s="142"/>
      <c r="B213" s="142"/>
      <c r="C213" s="141" t="s">
        <v>360</v>
      </c>
      <c r="D213" s="144" t="s">
        <v>1257</v>
      </c>
      <c r="E213" s="141" t="s">
        <v>358</v>
      </c>
      <c r="F213" s="141" t="s">
        <v>125</v>
      </c>
      <c r="G213" s="141" t="s">
        <v>359</v>
      </c>
      <c r="H213" s="141" t="s">
        <v>359</v>
      </c>
      <c r="I213" s="141" t="s">
        <v>359</v>
      </c>
      <c r="J213" s="141" t="s">
        <v>359</v>
      </c>
      <c r="K213" s="141" t="s">
        <v>359</v>
      </c>
      <c r="L213" s="141" t="s">
        <v>359</v>
      </c>
      <c r="M213" s="141" t="s">
        <v>359</v>
      </c>
      <c r="N213" s="141" t="s">
        <v>359</v>
      </c>
      <c r="O213" s="141" t="s">
        <v>359</v>
      </c>
      <c r="P213" s="141"/>
      <c r="Q213" s="77"/>
    </row>
    <row r="214" spans="1:17" x14ac:dyDescent="0.25">
      <c r="A214" s="142"/>
      <c r="B214" s="142"/>
      <c r="C214" s="143"/>
      <c r="D214" s="145"/>
      <c r="E214" s="143"/>
      <c r="F214" s="143"/>
      <c r="G214" s="143"/>
      <c r="H214" s="143"/>
      <c r="I214" s="143"/>
      <c r="J214" s="143"/>
      <c r="K214" s="143"/>
      <c r="L214" s="143"/>
      <c r="M214" s="143"/>
      <c r="N214" s="143"/>
      <c r="O214" s="143"/>
      <c r="P214" s="143"/>
      <c r="Q214" s="77"/>
    </row>
    <row r="215" spans="1:17" x14ac:dyDescent="0.25">
      <c r="A215" s="142"/>
      <c r="B215" s="142"/>
      <c r="C215" s="141" t="s">
        <v>364</v>
      </c>
      <c r="D215" s="144" t="s">
        <v>403</v>
      </c>
      <c r="E215" s="141" t="s">
        <v>358</v>
      </c>
      <c r="F215" s="141" t="s">
        <v>125</v>
      </c>
      <c r="G215" s="141" t="s">
        <v>125</v>
      </c>
      <c r="H215" s="141" t="s">
        <v>359</v>
      </c>
      <c r="I215" s="141" t="s">
        <v>125</v>
      </c>
      <c r="J215" s="141" t="s">
        <v>125</v>
      </c>
      <c r="K215" s="141" t="s">
        <v>125</v>
      </c>
      <c r="L215" s="141" t="s">
        <v>125</v>
      </c>
      <c r="M215" s="141" t="s">
        <v>125</v>
      </c>
      <c r="N215" s="141" t="s">
        <v>125</v>
      </c>
      <c r="O215" s="141" t="s">
        <v>125</v>
      </c>
      <c r="P215" s="141"/>
      <c r="Q215" s="77"/>
    </row>
    <row r="216" spans="1:17" x14ac:dyDescent="0.25">
      <c r="A216" s="142"/>
      <c r="B216" s="143"/>
      <c r="C216" s="143"/>
      <c r="D216" s="145"/>
      <c r="E216" s="143"/>
      <c r="F216" s="143"/>
      <c r="G216" s="143"/>
      <c r="H216" s="143"/>
      <c r="I216" s="143"/>
      <c r="J216" s="143"/>
      <c r="K216" s="143"/>
      <c r="L216" s="143"/>
      <c r="M216" s="143"/>
      <c r="N216" s="143"/>
      <c r="O216" s="143"/>
      <c r="P216" s="143"/>
      <c r="Q216" s="77"/>
    </row>
    <row r="217" spans="1:17" x14ac:dyDescent="0.25">
      <c r="A217" s="142"/>
      <c r="B217" s="142" t="s">
        <v>57</v>
      </c>
      <c r="C217" s="141" t="s">
        <v>360</v>
      </c>
      <c r="D217" s="144" t="s">
        <v>1258</v>
      </c>
      <c r="E217" s="141" t="s">
        <v>358</v>
      </c>
      <c r="F217" s="141" t="s">
        <v>125</v>
      </c>
      <c r="G217" s="141" t="s">
        <v>359</v>
      </c>
      <c r="H217" s="141" t="s">
        <v>359</v>
      </c>
      <c r="I217" s="141" t="s">
        <v>359</v>
      </c>
      <c r="J217" s="141" t="s">
        <v>359</v>
      </c>
      <c r="K217" s="141" t="s">
        <v>359</v>
      </c>
      <c r="L217" s="141" t="s">
        <v>359</v>
      </c>
      <c r="M217" s="141" t="s">
        <v>359</v>
      </c>
      <c r="N217" s="141" t="s">
        <v>359</v>
      </c>
      <c r="O217" s="141" t="s">
        <v>359</v>
      </c>
      <c r="P217" s="141"/>
      <c r="Q217" s="77"/>
    </row>
    <row r="218" spans="1:17" x14ac:dyDescent="0.25">
      <c r="A218" s="142"/>
      <c r="B218" s="142"/>
      <c r="C218" s="143"/>
      <c r="D218" s="145"/>
      <c r="E218" s="143"/>
      <c r="F218" s="143"/>
      <c r="G218" s="143"/>
      <c r="H218" s="143"/>
      <c r="I218" s="143"/>
      <c r="J218" s="143"/>
      <c r="K218" s="143"/>
      <c r="L218" s="143"/>
      <c r="M218" s="143"/>
      <c r="N218" s="143"/>
      <c r="O218" s="143"/>
      <c r="P218" s="143"/>
      <c r="Q218" s="77"/>
    </row>
    <row r="219" spans="1:17" x14ac:dyDescent="0.25">
      <c r="A219" s="142"/>
      <c r="B219" s="142"/>
      <c r="C219" s="141" t="s">
        <v>364</v>
      </c>
      <c r="D219" s="144" t="s">
        <v>700</v>
      </c>
      <c r="E219" s="141"/>
      <c r="F219" s="141"/>
      <c r="G219" s="141"/>
      <c r="H219" s="141"/>
      <c r="I219" s="141"/>
      <c r="J219" s="141"/>
      <c r="K219" s="141"/>
      <c r="L219" s="141"/>
      <c r="M219" s="141"/>
      <c r="N219" s="141"/>
      <c r="O219" s="141"/>
      <c r="P219" s="141"/>
      <c r="Q219" s="77"/>
    </row>
    <row r="220" spans="1:17" x14ac:dyDescent="0.25">
      <c r="A220" s="142"/>
      <c r="B220" s="143"/>
      <c r="C220" s="143"/>
      <c r="D220" s="145"/>
      <c r="E220" s="143"/>
      <c r="F220" s="143"/>
      <c r="G220" s="143"/>
      <c r="H220" s="143"/>
      <c r="I220" s="143"/>
      <c r="J220" s="143"/>
      <c r="K220" s="143"/>
      <c r="L220" s="143"/>
      <c r="M220" s="143"/>
      <c r="N220" s="143"/>
      <c r="O220" s="143"/>
      <c r="P220" s="143"/>
      <c r="Q220" s="77"/>
    </row>
    <row r="221" spans="1:17" x14ac:dyDescent="0.25">
      <c r="A221" s="142"/>
      <c r="B221" s="142" t="s">
        <v>58</v>
      </c>
      <c r="C221" s="141" t="s">
        <v>360</v>
      </c>
      <c r="D221" s="144" t="s">
        <v>1259</v>
      </c>
      <c r="E221" s="141" t="s">
        <v>358</v>
      </c>
      <c r="F221" s="141" t="s">
        <v>125</v>
      </c>
      <c r="G221" s="141" t="s">
        <v>359</v>
      </c>
      <c r="H221" s="141" t="s">
        <v>359</v>
      </c>
      <c r="I221" s="141" t="s">
        <v>359</v>
      </c>
      <c r="J221" s="141" t="s">
        <v>359</v>
      </c>
      <c r="K221" s="141" t="s">
        <v>359</v>
      </c>
      <c r="L221" s="141" t="s">
        <v>359</v>
      </c>
      <c r="M221" s="141" t="s">
        <v>359</v>
      </c>
      <c r="N221" s="141" t="s">
        <v>359</v>
      </c>
      <c r="O221" s="141" t="s">
        <v>359</v>
      </c>
      <c r="P221" s="141"/>
      <c r="Q221" s="77"/>
    </row>
    <row r="222" spans="1:17" x14ac:dyDescent="0.25">
      <c r="A222" s="142"/>
      <c r="B222" s="142"/>
      <c r="C222" s="142"/>
      <c r="D222" s="145"/>
      <c r="E222" s="143"/>
      <c r="F222" s="143"/>
      <c r="G222" s="143"/>
      <c r="H222" s="143"/>
      <c r="I222" s="143"/>
      <c r="J222" s="143"/>
      <c r="K222" s="143"/>
      <c r="L222" s="143"/>
      <c r="M222" s="143"/>
      <c r="N222" s="143"/>
      <c r="O222" s="143"/>
      <c r="P222" s="143"/>
      <c r="Q222" s="77"/>
    </row>
    <row r="223" spans="1:17" x14ac:dyDescent="0.25">
      <c r="A223" s="142"/>
      <c r="B223" s="142"/>
      <c r="C223" s="141" t="s">
        <v>364</v>
      </c>
      <c r="D223" s="144" t="s">
        <v>1259</v>
      </c>
      <c r="E223" s="141" t="s">
        <v>358</v>
      </c>
      <c r="F223" s="141" t="s">
        <v>125</v>
      </c>
      <c r="G223" s="141" t="s">
        <v>125</v>
      </c>
      <c r="H223" s="141" t="s">
        <v>359</v>
      </c>
      <c r="I223" s="141" t="s">
        <v>125</v>
      </c>
      <c r="J223" s="141" t="s">
        <v>125</v>
      </c>
      <c r="K223" s="141" t="s">
        <v>125</v>
      </c>
      <c r="L223" s="141" t="s">
        <v>125</v>
      </c>
      <c r="M223" s="141" t="s">
        <v>125</v>
      </c>
      <c r="N223" s="141" t="s">
        <v>125</v>
      </c>
      <c r="O223" s="141" t="s">
        <v>125</v>
      </c>
      <c r="P223" s="141"/>
      <c r="Q223" s="77"/>
    </row>
    <row r="224" spans="1:17" x14ac:dyDescent="0.25">
      <c r="A224" s="142"/>
      <c r="B224" s="143"/>
      <c r="C224" s="143"/>
      <c r="D224" s="145"/>
      <c r="E224" s="143"/>
      <c r="F224" s="143"/>
      <c r="G224" s="143"/>
      <c r="H224" s="143"/>
      <c r="I224" s="143"/>
      <c r="J224" s="143"/>
      <c r="K224" s="143"/>
      <c r="L224" s="143"/>
      <c r="M224" s="143"/>
      <c r="N224" s="143"/>
      <c r="O224" s="143"/>
      <c r="P224" s="143"/>
      <c r="Q224" s="77"/>
    </row>
    <row r="225" spans="1:17" x14ac:dyDescent="0.25">
      <c r="A225" s="142"/>
      <c r="B225" s="142" t="s">
        <v>59</v>
      </c>
      <c r="C225" s="141" t="s">
        <v>360</v>
      </c>
      <c r="D225" s="144" t="s">
        <v>404</v>
      </c>
      <c r="E225" s="141" t="s">
        <v>358</v>
      </c>
      <c r="F225" s="141" t="s">
        <v>125</v>
      </c>
      <c r="G225" s="141" t="s">
        <v>359</v>
      </c>
      <c r="H225" s="141" t="s">
        <v>359</v>
      </c>
      <c r="I225" s="141" t="s">
        <v>359</v>
      </c>
      <c r="J225" s="141" t="s">
        <v>359</v>
      </c>
      <c r="K225" s="141" t="s">
        <v>359</v>
      </c>
      <c r="L225" s="141" t="s">
        <v>359</v>
      </c>
      <c r="M225" s="141" t="s">
        <v>359</v>
      </c>
      <c r="N225" s="141" t="s">
        <v>359</v>
      </c>
      <c r="O225" s="141" t="s">
        <v>359</v>
      </c>
      <c r="P225" s="141"/>
      <c r="Q225" s="77"/>
    </row>
    <row r="226" spans="1:17" x14ac:dyDescent="0.25">
      <c r="A226" s="142"/>
      <c r="B226" s="142"/>
      <c r="C226" s="143"/>
      <c r="D226" s="145"/>
      <c r="E226" s="143"/>
      <c r="F226" s="143"/>
      <c r="G226" s="143"/>
      <c r="H226" s="143"/>
      <c r="I226" s="143"/>
      <c r="J226" s="143"/>
      <c r="K226" s="143"/>
      <c r="L226" s="143"/>
      <c r="M226" s="143"/>
      <c r="N226" s="143"/>
      <c r="O226" s="143"/>
      <c r="P226" s="143"/>
      <c r="Q226" s="77"/>
    </row>
    <row r="227" spans="1:17" x14ac:dyDescent="0.25">
      <c r="A227" s="142"/>
      <c r="B227" s="142"/>
      <c r="C227" s="141" t="s">
        <v>364</v>
      </c>
      <c r="D227" s="144" t="s">
        <v>404</v>
      </c>
      <c r="E227" s="141" t="s">
        <v>358</v>
      </c>
      <c r="F227" s="141" t="s">
        <v>125</v>
      </c>
      <c r="G227" s="141" t="s">
        <v>125</v>
      </c>
      <c r="H227" s="141" t="s">
        <v>359</v>
      </c>
      <c r="I227" s="141" t="s">
        <v>125</v>
      </c>
      <c r="J227" s="141" t="s">
        <v>125</v>
      </c>
      <c r="K227" s="141" t="s">
        <v>125</v>
      </c>
      <c r="L227" s="141" t="s">
        <v>125</v>
      </c>
      <c r="M227" s="141" t="s">
        <v>125</v>
      </c>
      <c r="N227" s="141" t="s">
        <v>125</v>
      </c>
      <c r="O227" s="141" t="s">
        <v>125</v>
      </c>
      <c r="P227" s="141"/>
      <c r="Q227" s="77"/>
    </row>
    <row r="228" spans="1:17" x14ac:dyDescent="0.25">
      <c r="A228" s="142"/>
      <c r="B228" s="143"/>
      <c r="C228" s="143"/>
      <c r="D228" s="145"/>
      <c r="E228" s="143"/>
      <c r="F228" s="143"/>
      <c r="G228" s="143"/>
      <c r="H228" s="143"/>
      <c r="I228" s="143"/>
      <c r="J228" s="143"/>
      <c r="K228" s="143"/>
      <c r="L228" s="143"/>
      <c r="M228" s="143"/>
      <c r="N228" s="143"/>
      <c r="O228" s="143"/>
      <c r="P228" s="143"/>
      <c r="Q228" s="77"/>
    </row>
    <row r="229" spans="1:17" x14ac:dyDescent="0.25">
      <c r="A229" s="142"/>
      <c r="B229" s="142" t="s">
        <v>60</v>
      </c>
      <c r="C229" s="141" t="s">
        <v>360</v>
      </c>
      <c r="D229" s="144" t="s">
        <v>405</v>
      </c>
      <c r="E229" s="141" t="s">
        <v>358</v>
      </c>
      <c r="F229" s="141" t="s">
        <v>125</v>
      </c>
      <c r="G229" s="141" t="s">
        <v>359</v>
      </c>
      <c r="H229" s="141" t="s">
        <v>359</v>
      </c>
      <c r="I229" s="141" t="s">
        <v>359</v>
      </c>
      <c r="J229" s="141" t="s">
        <v>359</v>
      </c>
      <c r="K229" s="141" t="s">
        <v>359</v>
      </c>
      <c r="L229" s="141" t="s">
        <v>359</v>
      </c>
      <c r="M229" s="141" t="s">
        <v>359</v>
      </c>
      <c r="N229" s="141" t="s">
        <v>359</v>
      </c>
      <c r="O229" s="141" t="s">
        <v>359</v>
      </c>
      <c r="P229" s="141"/>
      <c r="Q229" s="77"/>
    </row>
    <row r="230" spans="1:17" x14ac:dyDescent="0.25">
      <c r="A230" s="142"/>
      <c r="B230" s="142"/>
      <c r="C230" s="142"/>
      <c r="D230" s="145"/>
      <c r="E230" s="143"/>
      <c r="F230" s="143"/>
      <c r="G230" s="143"/>
      <c r="H230" s="143"/>
      <c r="I230" s="143"/>
      <c r="J230" s="143"/>
      <c r="K230" s="143"/>
      <c r="L230" s="143"/>
      <c r="M230" s="143"/>
      <c r="N230" s="143"/>
      <c r="O230" s="143"/>
      <c r="P230" s="143"/>
      <c r="Q230" s="77"/>
    </row>
    <row r="231" spans="1:17" x14ac:dyDescent="0.25">
      <c r="A231" s="142"/>
      <c r="B231" s="142"/>
      <c r="C231" s="142"/>
      <c r="D231" s="144" t="s">
        <v>406</v>
      </c>
      <c r="E231" s="141" t="s">
        <v>358</v>
      </c>
      <c r="F231" s="141" t="s">
        <v>125</v>
      </c>
      <c r="G231" s="141" t="s">
        <v>359</v>
      </c>
      <c r="H231" s="141" t="s">
        <v>359</v>
      </c>
      <c r="I231" s="141" t="s">
        <v>359</v>
      </c>
      <c r="J231" s="141" t="s">
        <v>359</v>
      </c>
      <c r="K231" s="141" t="s">
        <v>359</v>
      </c>
      <c r="L231" s="141" t="s">
        <v>359</v>
      </c>
      <c r="M231" s="141" t="s">
        <v>359</v>
      </c>
      <c r="N231" s="141" t="s">
        <v>359</v>
      </c>
      <c r="O231" s="141" t="s">
        <v>359</v>
      </c>
      <c r="P231" s="141"/>
      <c r="Q231" s="77"/>
    </row>
    <row r="232" spans="1:17" x14ac:dyDescent="0.25">
      <c r="A232" s="142"/>
      <c r="B232" s="142"/>
      <c r="C232" s="142"/>
      <c r="D232" s="145"/>
      <c r="E232" s="143"/>
      <c r="F232" s="143"/>
      <c r="G232" s="143"/>
      <c r="H232" s="143"/>
      <c r="I232" s="143"/>
      <c r="J232" s="143"/>
      <c r="K232" s="143"/>
      <c r="L232" s="143"/>
      <c r="M232" s="143"/>
      <c r="N232" s="143"/>
      <c r="O232" s="143"/>
      <c r="P232" s="143"/>
      <c r="Q232" s="77"/>
    </row>
    <row r="233" spans="1:17" ht="14.25" customHeight="1" x14ac:dyDescent="0.25">
      <c r="A233" s="142"/>
      <c r="B233" s="142"/>
      <c r="C233" s="141" t="s">
        <v>364</v>
      </c>
      <c r="D233" s="144" t="s">
        <v>700</v>
      </c>
      <c r="E233" s="141"/>
      <c r="F233" s="141"/>
      <c r="G233" s="141"/>
      <c r="H233" s="141"/>
      <c r="I233" s="141"/>
      <c r="J233" s="141"/>
      <c r="K233" s="141"/>
      <c r="L233" s="141"/>
      <c r="M233" s="141"/>
      <c r="N233" s="141"/>
      <c r="O233" s="141"/>
      <c r="P233" s="75"/>
      <c r="Q233" s="77"/>
    </row>
    <row r="234" spans="1:17" x14ac:dyDescent="0.25">
      <c r="A234" s="142"/>
      <c r="B234" s="142"/>
      <c r="C234" s="142"/>
      <c r="D234" s="145"/>
      <c r="E234" s="143"/>
      <c r="F234" s="143"/>
      <c r="G234" s="143"/>
      <c r="H234" s="143"/>
      <c r="I234" s="143"/>
      <c r="J234" s="143"/>
      <c r="K234" s="143"/>
      <c r="L234" s="143"/>
      <c r="M234" s="143"/>
      <c r="N234" s="143"/>
      <c r="O234" s="143"/>
      <c r="P234" s="75"/>
      <c r="Q234" s="77"/>
    </row>
    <row r="235" spans="1:17" ht="15.75" customHeight="1" x14ac:dyDescent="0.25">
      <c r="A235" s="142"/>
      <c r="B235" s="142" t="s">
        <v>61</v>
      </c>
      <c r="C235" s="141" t="s">
        <v>360</v>
      </c>
      <c r="D235" s="144" t="s">
        <v>1260</v>
      </c>
      <c r="E235" s="141" t="s">
        <v>358</v>
      </c>
      <c r="F235" s="141" t="s">
        <v>125</v>
      </c>
      <c r="G235" s="141" t="s">
        <v>359</v>
      </c>
      <c r="H235" s="141" t="s">
        <v>359</v>
      </c>
      <c r="I235" s="141" t="s">
        <v>359</v>
      </c>
      <c r="J235" s="141" t="s">
        <v>359</v>
      </c>
      <c r="K235" s="141" t="s">
        <v>359</v>
      </c>
      <c r="L235" s="141" t="s">
        <v>359</v>
      </c>
      <c r="M235" s="141" t="s">
        <v>359</v>
      </c>
      <c r="N235" s="141" t="s">
        <v>359</v>
      </c>
      <c r="O235" s="141" t="s">
        <v>359</v>
      </c>
      <c r="P235" s="75"/>
      <c r="Q235" s="77"/>
    </row>
    <row r="236" spans="1:17" ht="15" customHeight="1" x14ac:dyDescent="0.25">
      <c r="A236" s="142"/>
      <c r="B236" s="142"/>
      <c r="C236" s="142"/>
      <c r="D236" s="145"/>
      <c r="E236" s="143"/>
      <c r="F236" s="143"/>
      <c r="G236" s="143"/>
      <c r="H236" s="143"/>
      <c r="I236" s="143"/>
      <c r="J236" s="143"/>
      <c r="K236" s="143"/>
      <c r="L236" s="143"/>
      <c r="M236" s="143"/>
      <c r="N236" s="143"/>
      <c r="O236" s="143"/>
      <c r="P236" s="75"/>
      <c r="Q236" s="77"/>
    </row>
    <row r="237" spans="1:17" ht="15" customHeight="1" x14ac:dyDescent="0.25">
      <c r="A237" s="142"/>
      <c r="B237" s="142"/>
      <c r="C237" s="142"/>
      <c r="D237" s="144" t="s">
        <v>407</v>
      </c>
      <c r="E237" s="141" t="s">
        <v>358</v>
      </c>
      <c r="F237" s="141" t="s">
        <v>125</v>
      </c>
      <c r="G237" s="141" t="s">
        <v>359</v>
      </c>
      <c r="H237" s="141" t="s">
        <v>359</v>
      </c>
      <c r="I237" s="141" t="s">
        <v>359</v>
      </c>
      <c r="J237" s="141" t="s">
        <v>359</v>
      </c>
      <c r="K237" s="141" t="s">
        <v>359</v>
      </c>
      <c r="L237" s="141" t="s">
        <v>359</v>
      </c>
      <c r="M237" s="141" t="s">
        <v>359</v>
      </c>
      <c r="N237" s="141" t="s">
        <v>359</v>
      </c>
      <c r="O237" s="141" t="s">
        <v>359</v>
      </c>
      <c r="P237" s="141"/>
      <c r="Q237" s="77"/>
    </row>
    <row r="238" spans="1:17" ht="12.75" customHeight="1" x14ac:dyDescent="0.25">
      <c r="A238" s="142"/>
      <c r="B238" s="142"/>
      <c r="C238" s="143"/>
      <c r="D238" s="145"/>
      <c r="E238" s="143"/>
      <c r="F238" s="143"/>
      <c r="G238" s="143"/>
      <c r="H238" s="143"/>
      <c r="I238" s="143"/>
      <c r="J238" s="143"/>
      <c r="K238" s="143"/>
      <c r="L238" s="143"/>
      <c r="M238" s="143"/>
      <c r="N238" s="143"/>
      <c r="O238" s="143"/>
      <c r="P238" s="143"/>
      <c r="Q238" s="77"/>
    </row>
    <row r="239" spans="1:17" ht="13.5" customHeight="1" x14ac:dyDescent="0.25">
      <c r="A239" s="142"/>
      <c r="B239" s="142"/>
      <c r="C239" s="141" t="s">
        <v>364</v>
      </c>
      <c r="D239" s="144" t="s">
        <v>1260</v>
      </c>
      <c r="E239" s="141" t="s">
        <v>358</v>
      </c>
      <c r="F239" s="141" t="s">
        <v>125</v>
      </c>
      <c r="G239" s="141" t="s">
        <v>125</v>
      </c>
      <c r="H239" s="141" t="s">
        <v>359</v>
      </c>
      <c r="I239" s="141" t="s">
        <v>125</v>
      </c>
      <c r="J239" s="141" t="s">
        <v>125</v>
      </c>
      <c r="K239" s="141" t="s">
        <v>125</v>
      </c>
      <c r="L239" s="141" t="s">
        <v>125</v>
      </c>
      <c r="M239" s="141" t="s">
        <v>125</v>
      </c>
      <c r="N239" s="141" t="s">
        <v>125</v>
      </c>
      <c r="O239" s="141" t="s">
        <v>125</v>
      </c>
      <c r="P239" s="75"/>
      <c r="Q239" s="77"/>
    </row>
    <row r="240" spans="1:17" x14ac:dyDescent="0.25">
      <c r="A240" s="142"/>
      <c r="B240" s="142"/>
      <c r="C240" s="142"/>
      <c r="D240" s="145"/>
      <c r="E240" s="143"/>
      <c r="F240" s="143"/>
      <c r="G240" s="143"/>
      <c r="H240" s="143"/>
      <c r="I240" s="143"/>
      <c r="J240" s="143"/>
      <c r="K240" s="143"/>
      <c r="L240" s="143"/>
      <c r="M240" s="143"/>
      <c r="N240" s="143"/>
      <c r="O240" s="143"/>
      <c r="P240" s="75"/>
      <c r="Q240" s="77"/>
    </row>
    <row r="241" spans="1:17" ht="15" customHeight="1" x14ac:dyDescent="0.25">
      <c r="A241" s="142"/>
      <c r="B241" s="142"/>
      <c r="C241" s="142"/>
      <c r="D241" s="144" t="s">
        <v>408</v>
      </c>
      <c r="E241" s="141" t="s">
        <v>358</v>
      </c>
      <c r="F241" s="141" t="s">
        <v>125</v>
      </c>
      <c r="G241" s="141" t="s">
        <v>125</v>
      </c>
      <c r="H241" s="141" t="s">
        <v>359</v>
      </c>
      <c r="I241" s="141" t="s">
        <v>125</v>
      </c>
      <c r="J241" s="141" t="s">
        <v>125</v>
      </c>
      <c r="K241" s="141" t="s">
        <v>125</v>
      </c>
      <c r="L241" s="141" t="s">
        <v>125</v>
      </c>
      <c r="M241" s="141" t="s">
        <v>125</v>
      </c>
      <c r="N241" s="141" t="s">
        <v>125</v>
      </c>
      <c r="O241" s="141" t="s">
        <v>125</v>
      </c>
      <c r="P241" s="141"/>
      <c r="Q241" s="77"/>
    </row>
    <row r="242" spans="1:17" x14ac:dyDescent="0.25">
      <c r="A242" s="143"/>
      <c r="B242" s="143"/>
      <c r="C242" s="143"/>
      <c r="D242" s="145"/>
      <c r="E242" s="143"/>
      <c r="F242" s="143"/>
      <c r="G242" s="143"/>
      <c r="H242" s="143"/>
      <c r="I242" s="143"/>
      <c r="J242" s="143"/>
      <c r="K242" s="143"/>
      <c r="L242" s="143"/>
      <c r="M242" s="143"/>
      <c r="N242" s="143"/>
      <c r="O242" s="143"/>
      <c r="P242" s="143"/>
      <c r="Q242" s="77"/>
    </row>
    <row r="243" spans="1:17" x14ac:dyDescent="0.25">
      <c r="A243" s="142"/>
      <c r="B243" s="142" t="s">
        <v>63</v>
      </c>
      <c r="C243" s="141" t="s">
        <v>360</v>
      </c>
      <c r="D243" s="144" t="s">
        <v>1261</v>
      </c>
      <c r="E243" s="141" t="s">
        <v>358</v>
      </c>
      <c r="F243" s="141" t="s">
        <v>125</v>
      </c>
      <c r="G243" s="141" t="s">
        <v>359</v>
      </c>
      <c r="H243" s="141" t="s">
        <v>125</v>
      </c>
      <c r="I243" s="141" t="s">
        <v>359</v>
      </c>
      <c r="J243" s="141" t="s">
        <v>359</v>
      </c>
      <c r="K243" s="141" t="s">
        <v>359</v>
      </c>
      <c r="L243" s="141" t="s">
        <v>359</v>
      </c>
      <c r="M243" s="141" t="s">
        <v>359</v>
      </c>
      <c r="N243" s="141" t="s">
        <v>359</v>
      </c>
      <c r="O243" s="141" t="s">
        <v>359</v>
      </c>
      <c r="P243" s="141"/>
      <c r="Q243" s="77"/>
    </row>
    <row r="244" spans="1:17" x14ac:dyDescent="0.25">
      <c r="A244" s="142"/>
      <c r="B244" s="142"/>
      <c r="C244" s="143"/>
      <c r="D244" s="145"/>
      <c r="E244" s="143"/>
      <c r="F244" s="143"/>
      <c r="G244" s="143"/>
      <c r="H244" s="143"/>
      <c r="I244" s="143"/>
      <c r="J244" s="143"/>
      <c r="K244" s="143"/>
      <c r="L244" s="143"/>
      <c r="M244" s="143"/>
      <c r="N244" s="143"/>
      <c r="O244" s="143"/>
      <c r="P244" s="143"/>
      <c r="Q244" s="77"/>
    </row>
    <row r="245" spans="1:17" x14ac:dyDescent="0.25">
      <c r="A245" s="142"/>
      <c r="B245" s="142"/>
      <c r="C245" s="141" t="s">
        <v>364</v>
      </c>
      <c r="D245" s="144" t="s">
        <v>1262</v>
      </c>
      <c r="E245" s="141" t="s">
        <v>358</v>
      </c>
      <c r="F245" s="141" t="s">
        <v>125</v>
      </c>
      <c r="G245" s="141" t="s">
        <v>125</v>
      </c>
      <c r="H245" s="141" t="s">
        <v>359</v>
      </c>
      <c r="I245" s="141" t="s">
        <v>125</v>
      </c>
      <c r="J245" s="141" t="s">
        <v>125</v>
      </c>
      <c r="K245" s="141" t="s">
        <v>125</v>
      </c>
      <c r="L245" s="141" t="s">
        <v>125</v>
      </c>
      <c r="M245" s="141" t="s">
        <v>125</v>
      </c>
      <c r="N245" s="141" t="s">
        <v>125</v>
      </c>
      <c r="O245" s="141" t="s">
        <v>125</v>
      </c>
      <c r="P245" s="141"/>
      <c r="Q245" s="77"/>
    </row>
    <row r="246" spans="1:17" x14ac:dyDescent="0.25">
      <c r="A246" s="142"/>
      <c r="B246" s="143"/>
      <c r="C246" s="143"/>
      <c r="D246" s="145"/>
      <c r="E246" s="143"/>
      <c r="F246" s="143"/>
      <c r="G246" s="143"/>
      <c r="H246" s="143"/>
      <c r="I246" s="143"/>
      <c r="J246" s="143"/>
      <c r="K246" s="143"/>
      <c r="L246" s="143"/>
      <c r="M246" s="143"/>
      <c r="N246" s="143"/>
      <c r="O246" s="143"/>
      <c r="P246" s="143"/>
      <c r="Q246" s="77"/>
    </row>
    <row r="247" spans="1:17" x14ac:dyDescent="0.25">
      <c r="A247" s="142"/>
      <c r="B247" s="142" t="s">
        <v>64</v>
      </c>
      <c r="C247" s="141" t="s">
        <v>360</v>
      </c>
      <c r="D247" s="144" t="s">
        <v>409</v>
      </c>
      <c r="E247" s="141" t="s">
        <v>358</v>
      </c>
      <c r="F247" s="141" t="s">
        <v>125</v>
      </c>
      <c r="G247" s="141" t="s">
        <v>359</v>
      </c>
      <c r="H247" s="141" t="s">
        <v>125</v>
      </c>
      <c r="I247" s="141" t="s">
        <v>359</v>
      </c>
      <c r="J247" s="141" t="s">
        <v>359</v>
      </c>
      <c r="K247" s="141" t="s">
        <v>359</v>
      </c>
      <c r="L247" s="141" t="s">
        <v>359</v>
      </c>
      <c r="M247" s="141" t="s">
        <v>359</v>
      </c>
      <c r="N247" s="141" t="s">
        <v>359</v>
      </c>
      <c r="O247" s="141" t="s">
        <v>359</v>
      </c>
      <c r="P247" s="141"/>
      <c r="Q247" s="77"/>
    </row>
    <row r="248" spans="1:17" x14ac:dyDescent="0.25">
      <c r="A248" s="142"/>
      <c r="B248" s="142"/>
      <c r="C248" s="143"/>
      <c r="D248" s="145"/>
      <c r="E248" s="143"/>
      <c r="F248" s="143"/>
      <c r="G248" s="143"/>
      <c r="H248" s="143"/>
      <c r="I248" s="143"/>
      <c r="J248" s="143"/>
      <c r="K248" s="143"/>
      <c r="L248" s="143"/>
      <c r="M248" s="143"/>
      <c r="N248" s="143"/>
      <c r="O248" s="143"/>
      <c r="P248" s="143"/>
      <c r="Q248" s="77"/>
    </row>
    <row r="249" spans="1:17" x14ac:dyDescent="0.25">
      <c r="A249" s="142"/>
      <c r="B249" s="142"/>
      <c r="C249" s="141" t="s">
        <v>364</v>
      </c>
      <c r="D249" s="144" t="s">
        <v>409</v>
      </c>
      <c r="E249" s="141" t="s">
        <v>358</v>
      </c>
      <c r="F249" s="141" t="s">
        <v>125</v>
      </c>
      <c r="G249" s="141" t="s">
        <v>125</v>
      </c>
      <c r="H249" s="141" t="s">
        <v>359</v>
      </c>
      <c r="I249" s="141" t="s">
        <v>125</v>
      </c>
      <c r="J249" s="141" t="s">
        <v>125</v>
      </c>
      <c r="K249" s="141" t="s">
        <v>125</v>
      </c>
      <c r="L249" s="141" t="s">
        <v>125</v>
      </c>
      <c r="M249" s="141" t="s">
        <v>125</v>
      </c>
      <c r="N249" s="141" t="s">
        <v>125</v>
      </c>
      <c r="O249" s="141" t="s">
        <v>125</v>
      </c>
      <c r="P249" s="141"/>
      <c r="Q249" s="77"/>
    </row>
    <row r="250" spans="1:17" x14ac:dyDescent="0.25">
      <c r="A250" s="142"/>
      <c r="B250" s="143"/>
      <c r="C250" s="143"/>
      <c r="D250" s="145"/>
      <c r="E250" s="143"/>
      <c r="F250" s="143"/>
      <c r="G250" s="143"/>
      <c r="H250" s="143"/>
      <c r="I250" s="143"/>
      <c r="J250" s="143"/>
      <c r="K250" s="143"/>
      <c r="L250" s="143"/>
      <c r="M250" s="143"/>
      <c r="N250" s="143"/>
      <c r="O250" s="143"/>
      <c r="P250" s="143"/>
      <c r="Q250" s="77"/>
    </row>
    <row r="251" spans="1:17" x14ac:dyDescent="0.25">
      <c r="A251" s="142"/>
      <c r="B251" s="142" t="s">
        <v>65</v>
      </c>
      <c r="C251" s="141" t="s">
        <v>360</v>
      </c>
      <c r="D251" s="144" t="s">
        <v>410</v>
      </c>
      <c r="E251" s="141" t="s">
        <v>358</v>
      </c>
      <c r="F251" s="141" t="s">
        <v>125</v>
      </c>
      <c r="G251" s="141" t="s">
        <v>359</v>
      </c>
      <c r="H251" s="141" t="s">
        <v>125</v>
      </c>
      <c r="I251" s="141" t="s">
        <v>359</v>
      </c>
      <c r="J251" s="141" t="s">
        <v>359</v>
      </c>
      <c r="K251" s="141" t="s">
        <v>359</v>
      </c>
      <c r="L251" s="141" t="s">
        <v>359</v>
      </c>
      <c r="M251" s="141" t="s">
        <v>359</v>
      </c>
      <c r="N251" s="141" t="s">
        <v>359</v>
      </c>
      <c r="O251" s="141" t="s">
        <v>359</v>
      </c>
      <c r="P251" s="141"/>
      <c r="Q251" s="77"/>
    </row>
    <row r="252" spans="1:17" x14ac:dyDescent="0.25">
      <c r="A252" s="142"/>
      <c r="B252" s="142"/>
      <c r="C252" s="143"/>
      <c r="D252" s="145"/>
      <c r="E252" s="143"/>
      <c r="F252" s="143"/>
      <c r="G252" s="143"/>
      <c r="H252" s="143"/>
      <c r="I252" s="143"/>
      <c r="J252" s="143"/>
      <c r="K252" s="143"/>
      <c r="L252" s="143"/>
      <c r="M252" s="143"/>
      <c r="N252" s="143"/>
      <c r="O252" s="143"/>
      <c r="P252" s="143"/>
      <c r="Q252" s="77"/>
    </row>
    <row r="253" spans="1:17" x14ac:dyDescent="0.25">
      <c r="A253" s="142"/>
      <c r="B253" s="142"/>
      <c r="C253" s="141" t="s">
        <v>364</v>
      </c>
      <c r="D253" s="144" t="s">
        <v>411</v>
      </c>
      <c r="E253" s="141" t="s">
        <v>358</v>
      </c>
      <c r="F253" s="141" t="s">
        <v>125</v>
      </c>
      <c r="G253" s="141" t="s">
        <v>125</v>
      </c>
      <c r="H253" s="141" t="s">
        <v>359</v>
      </c>
      <c r="I253" s="141" t="s">
        <v>125</v>
      </c>
      <c r="J253" s="141" t="s">
        <v>125</v>
      </c>
      <c r="K253" s="141" t="s">
        <v>125</v>
      </c>
      <c r="L253" s="141" t="s">
        <v>125</v>
      </c>
      <c r="M253" s="141" t="s">
        <v>125</v>
      </c>
      <c r="N253" s="141" t="s">
        <v>125</v>
      </c>
      <c r="O253" s="141" t="s">
        <v>125</v>
      </c>
      <c r="P253" s="141"/>
      <c r="Q253" s="77"/>
    </row>
    <row r="254" spans="1:17" x14ac:dyDescent="0.25">
      <c r="A254" s="142"/>
      <c r="B254" s="143"/>
      <c r="C254" s="143"/>
      <c r="D254" s="145"/>
      <c r="E254" s="143"/>
      <c r="F254" s="143"/>
      <c r="G254" s="143"/>
      <c r="H254" s="143"/>
      <c r="I254" s="143"/>
      <c r="J254" s="143"/>
      <c r="K254" s="143"/>
      <c r="L254" s="143"/>
      <c r="M254" s="143"/>
      <c r="N254" s="143"/>
      <c r="O254" s="143"/>
      <c r="P254" s="143"/>
      <c r="Q254" s="77"/>
    </row>
    <row r="255" spans="1:17" x14ac:dyDescent="0.25">
      <c r="A255" s="142"/>
      <c r="B255" s="142" t="s">
        <v>66</v>
      </c>
      <c r="C255" s="141" t="s">
        <v>360</v>
      </c>
      <c r="D255" s="144" t="s">
        <v>1263</v>
      </c>
      <c r="E255" s="141" t="s">
        <v>358</v>
      </c>
      <c r="F255" s="141" t="s">
        <v>125</v>
      </c>
      <c r="G255" s="141" t="s">
        <v>359</v>
      </c>
      <c r="H255" s="141" t="s">
        <v>125</v>
      </c>
      <c r="I255" s="141" t="s">
        <v>359</v>
      </c>
      <c r="J255" s="141" t="s">
        <v>359</v>
      </c>
      <c r="K255" s="141" t="s">
        <v>359</v>
      </c>
      <c r="L255" s="141" t="s">
        <v>359</v>
      </c>
      <c r="M255" s="141" t="s">
        <v>359</v>
      </c>
      <c r="N255" s="141" t="s">
        <v>359</v>
      </c>
      <c r="O255" s="141" t="s">
        <v>359</v>
      </c>
      <c r="P255" s="141"/>
      <c r="Q255" s="77"/>
    </row>
    <row r="256" spans="1:17" x14ac:dyDescent="0.25">
      <c r="A256" s="142"/>
      <c r="B256" s="142"/>
      <c r="C256" s="143"/>
      <c r="D256" s="145"/>
      <c r="E256" s="143"/>
      <c r="F256" s="143"/>
      <c r="G256" s="143"/>
      <c r="H256" s="143"/>
      <c r="I256" s="143"/>
      <c r="J256" s="143"/>
      <c r="K256" s="143"/>
      <c r="L256" s="143"/>
      <c r="M256" s="143"/>
      <c r="N256" s="143"/>
      <c r="O256" s="143"/>
      <c r="P256" s="143"/>
      <c r="Q256" s="77"/>
    </row>
    <row r="257" spans="1:17" x14ac:dyDescent="0.25">
      <c r="A257" s="142"/>
      <c r="B257" s="142"/>
      <c r="C257" s="141" t="s">
        <v>364</v>
      </c>
      <c r="D257" s="144" t="s">
        <v>1264</v>
      </c>
      <c r="E257" s="141" t="s">
        <v>358</v>
      </c>
      <c r="F257" s="141" t="s">
        <v>125</v>
      </c>
      <c r="G257" s="141" t="s">
        <v>125</v>
      </c>
      <c r="H257" s="141" t="s">
        <v>359</v>
      </c>
      <c r="I257" s="141" t="s">
        <v>125</v>
      </c>
      <c r="J257" s="141" t="s">
        <v>125</v>
      </c>
      <c r="K257" s="141" t="s">
        <v>125</v>
      </c>
      <c r="L257" s="141" t="s">
        <v>125</v>
      </c>
      <c r="M257" s="141" t="s">
        <v>125</v>
      </c>
      <c r="N257" s="141" t="s">
        <v>125</v>
      </c>
      <c r="O257" s="141" t="s">
        <v>125</v>
      </c>
      <c r="P257" s="141"/>
      <c r="Q257" s="77"/>
    </row>
    <row r="258" spans="1:17" x14ac:dyDescent="0.25">
      <c r="A258" s="142"/>
      <c r="B258" s="142"/>
      <c r="C258" s="142"/>
      <c r="D258" s="145"/>
      <c r="E258" s="143"/>
      <c r="F258" s="143"/>
      <c r="G258" s="143"/>
      <c r="H258" s="143"/>
      <c r="I258" s="143"/>
      <c r="J258" s="143"/>
      <c r="K258" s="143"/>
      <c r="L258" s="143"/>
      <c r="M258" s="143"/>
      <c r="N258" s="143"/>
      <c r="O258" s="143"/>
      <c r="P258" s="143"/>
      <c r="Q258" s="77"/>
    </row>
    <row r="259" spans="1:17" x14ac:dyDescent="0.25">
      <c r="A259" s="142"/>
      <c r="B259" s="142" t="s">
        <v>68</v>
      </c>
      <c r="C259" s="141" t="s">
        <v>360</v>
      </c>
      <c r="D259" s="144" t="s">
        <v>1265</v>
      </c>
      <c r="E259" s="141" t="s">
        <v>358</v>
      </c>
      <c r="F259" s="141" t="s">
        <v>359</v>
      </c>
      <c r="G259" s="141" t="s">
        <v>359</v>
      </c>
      <c r="H259" s="141" t="s">
        <v>359</v>
      </c>
      <c r="I259" s="141" t="s">
        <v>359</v>
      </c>
      <c r="J259" s="141" t="s">
        <v>359</v>
      </c>
      <c r="K259" s="141" t="s">
        <v>359</v>
      </c>
      <c r="L259" s="141" t="s">
        <v>359</v>
      </c>
      <c r="M259" s="141" t="s">
        <v>359</v>
      </c>
      <c r="N259" s="141" t="s">
        <v>359</v>
      </c>
      <c r="O259" s="141" t="s">
        <v>359</v>
      </c>
      <c r="P259" s="141"/>
      <c r="Q259" s="77"/>
    </row>
    <row r="260" spans="1:17" x14ac:dyDescent="0.25">
      <c r="A260" s="142"/>
      <c r="B260" s="142"/>
      <c r="C260" s="143"/>
      <c r="D260" s="145"/>
      <c r="E260" s="143"/>
      <c r="F260" s="143"/>
      <c r="G260" s="143"/>
      <c r="H260" s="143"/>
      <c r="I260" s="143"/>
      <c r="J260" s="143"/>
      <c r="K260" s="143"/>
      <c r="L260" s="143"/>
      <c r="M260" s="143"/>
      <c r="N260" s="143"/>
      <c r="O260" s="143"/>
      <c r="P260" s="143"/>
      <c r="Q260" s="77"/>
    </row>
    <row r="261" spans="1:17" x14ac:dyDescent="0.25">
      <c r="A261" s="142"/>
      <c r="B261" s="142"/>
      <c r="C261" s="141" t="s">
        <v>364</v>
      </c>
      <c r="D261" s="144" t="s">
        <v>1266</v>
      </c>
      <c r="E261" s="141" t="s">
        <v>358</v>
      </c>
      <c r="F261" s="141" t="s">
        <v>125</v>
      </c>
      <c r="G261" s="141" t="s">
        <v>125</v>
      </c>
      <c r="H261" s="141" t="s">
        <v>359</v>
      </c>
      <c r="I261" s="141" t="s">
        <v>125</v>
      </c>
      <c r="J261" s="141" t="s">
        <v>125</v>
      </c>
      <c r="K261" s="141" t="s">
        <v>125</v>
      </c>
      <c r="L261" s="141" t="s">
        <v>125</v>
      </c>
      <c r="M261" s="141" t="s">
        <v>125</v>
      </c>
      <c r="N261" s="141" t="s">
        <v>125</v>
      </c>
      <c r="O261" s="141" t="s">
        <v>125</v>
      </c>
      <c r="P261" s="141"/>
      <c r="Q261" s="77"/>
    </row>
    <row r="262" spans="1:17" x14ac:dyDescent="0.25">
      <c r="A262" s="142"/>
      <c r="B262" s="143"/>
      <c r="C262" s="143"/>
      <c r="D262" s="145"/>
      <c r="E262" s="143"/>
      <c r="F262" s="143"/>
      <c r="G262" s="143"/>
      <c r="H262" s="143"/>
      <c r="I262" s="143"/>
      <c r="J262" s="143"/>
      <c r="K262" s="143"/>
      <c r="L262" s="143"/>
      <c r="M262" s="143"/>
      <c r="N262" s="143"/>
      <c r="O262" s="143"/>
      <c r="P262" s="143"/>
      <c r="Q262" s="77"/>
    </row>
    <row r="263" spans="1:17" x14ac:dyDescent="0.25">
      <c r="A263" s="142"/>
      <c r="B263" s="142" t="s">
        <v>69</v>
      </c>
      <c r="C263" s="141" t="s">
        <v>360</v>
      </c>
      <c r="D263" s="144" t="s">
        <v>412</v>
      </c>
      <c r="E263" s="141" t="s">
        <v>358</v>
      </c>
      <c r="F263" s="141" t="s">
        <v>359</v>
      </c>
      <c r="G263" s="141" t="s">
        <v>359</v>
      </c>
      <c r="H263" s="141" t="s">
        <v>359</v>
      </c>
      <c r="I263" s="141" t="s">
        <v>359</v>
      </c>
      <c r="J263" s="141" t="s">
        <v>359</v>
      </c>
      <c r="K263" s="141" t="s">
        <v>359</v>
      </c>
      <c r="L263" s="141" t="s">
        <v>359</v>
      </c>
      <c r="M263" s="141" t="s">
        <v>125</v>
      </c>
      <c r="N263" s="141" t="s">
        <v>359</v>
      </c>
      <c r="O263" s="141" t="s">
        <v>359</v>
      </c>
      <c r="P263" s="141"/>
      <c r="Q263" s="77"/>
    </row>
    <row r="264" spans="1:17" x14ac:dyDescent="0.25">
      <c r="A264" s="142"/>
      <c r="B264" s="142"/>
      <c r="C264" s="143"/>
      <c r="D264" s="145"/>
      <c r="E264" s="143"/>
      <c r="F264" s="143"/>
      <c r="G264" s="143"/>
      <c r="H264" s="143"/>
      <c r="I264" s="143"/>
      <c r="J264" s="143"/>
      <c r="K264" s="143"/>
      <c r="L264" s="143"/>
      <c r="M264" s="143"/>
      <c r="N264" s="143"/>
      <c r="O264" s="143"/>
      <c r="P264" s="143"/>
      <c r="Q264" s="77"/>
    </row>
    <row r="265" spans="1:17" x14ac:dyDescent="0.25">
      <c r="A265" s="142"/>
      <c r="B265" s="142"/>
      <c r="C265" s="141" t="s">
        <v>364</v>
      </c>
      <c r="D265" s="144"/>
      <c r="E265" s="141"/>
      <c r="F265" s="141"/>
      <c r="G265" s="141"/>
      <c r="H265" s="141"/>
      <c r="I265" s="141"/>
      <c r="J265" s="141"/>
      <c r="K265" s="141"/>
      <c r="L265" s="141"/>
      <c r="M265" s="141"/>
      <c r="N265" s="141"/>
      <c r="O265" s="141"/>
      <c r="P265" s="141"/>
      <c r="Q265" s="77"/>
    </row>
    <row r="266" spans="1:17" x14ac:dyDescent="0.25">
      <c r="A266" s="142"/>
      <c r="B266" s="143"/>
      <c r="C266" s="143"/>
      <c r="D266" s="145"/>
      <c r="E266" s="143"/>
      <c r="F266" s="143"/>
      <c r="G266" s="143"/>
      <c r="H266" s="143"/>
      <c r="I266" s="143"/>
      <c r="J266" s="143"/>
      <c r="K266" s="143"/>
      <c r="L266" s="143"/>
      <c r="M266" s="143"/>
      <c r="N266" s="143"/>
      <c r="O266" s="143"/>
      <c r="P266" s="143"/>
      <c r="Q266" s="77"/>
    </row>
    <row r="267" spans="1:17" x14ac:dyDescent="0.25">
      <c r="A267" s="142"/>
      <c r="B267" s="142" t="s">
        <v>70</v>
      </c>
      <c r="C267" s="141" t="s">
        <v>360</v>
      </c>
      <c r="D267" s="144" t="s">
        <v>413</v>
      </c>
      <c r="E267" s="141" t="s">
        <v>358</v>
      </c>
      <c r="F267" s="141" t="s">
        <v>359</v>
      </c>
      <c r="G267" s="141" t="s">
        <v>359</v>
      </c>
      <c r="H267" s="141" t="s">
        <v>359</v>
      </c>
      <c r="I267" s="141" t="s">
        <v>359</v>
      </c>
      <c r="J267" s="141" t="s">
        <v>359</v>
      </c>
      <c r="K267" s="141" t="s">
        <v>359</v>
      </c>
      <c r="L267" s="141" t="s">
        <v>359</v>
      </c>
      <c r="M267" s="141" t="s">
        <v>359</v>
      </c>
      <c r="N267" s="141" t="s">
        <v>359</v>
      </c>
      <c r="O267" s="141" t="s">
        <v>359</v>
      </c>
      <c r="P267" s="141"/>
      <c r="Q267" s="77"/>
    </row>
    <row r="268" spans="1:17" x14ac:dyDescent="0.25">
      <c r="A268" s="142"/>
      <c r="B268" s="142"/>
      <c r="C268" s="143"/>
      <c r="D268" s="145"/>
      <c r="E268" s="143"/>
      <c r="F268" s="143"/>
      <c r="G268" s="143"/>
      <c r="H268" s="143"/>
      <c r="I268" s="143"/>
      <c r="J268" s="143"/>
      <c r="K268" s="143"/>
      <c r="L268" s="143"/>
      <c r="M268" s="143"/>
      <c r="N268" s="143"/>
      <c r="O268" s="143"/>
      <c r="P268" s="143"/>
      <c r="Q268" s="77"/>
    </row>
    <row r="269" spans="1:17" ht="24.75" customHeight="1" x14ac:dyDescent="0.25">
      <c r="A269" s="142"/>
      <c r="B269" s="142"/>
      <c r="C269" s="141" t="s">
        <v>364</v>
      </c>
      <c r="D269" s="144" t="s">
        <v>1267</v>
      </c>
      <c r="E269" s="141" t="s">
        <v>358</v>
      </c>
      <c r="F269" s="141" t="s">
        <v>125</v>
      </c>
      <c r="G269" s="141" t="s">
        <v>125</v>
      </c>
      <c r="H269" s="141" t="s">
        <v>359</v>
      </c>
      <c r="I269" s="141" t="s">
        <v>125</v>
      </c>
      <c r="J269" s="141" t="s">
        <v>125</v>
      </c>
      <c r="K269" s="141" t="s">
        <v>125</v>
      </c>
      <c r="L269" s="141" t="s">
        <v>125</v>
      </c>
      <c r="M269" s="141" t="s">
        <v>125</v>
      </c>
      <c r="N269" s="141" t="s">
        <v>125</v>
      </c>
      <c r="O269" s="141" t="s">
        <v>125</v>
      </c>
      <c r="P269" s="141"/>
      <c r="Q269" s="77"/>
    </row>
    <row r="270" spans="1:17" x14ac:dyDescent="0.25">
      <c r="A270" s="142"/>
      <c r="B270" s="143"/>
      <c r="C270" s="143"/>
      <c r="D270" s="145"/>
      <c r="E270" s="143"/>
      <c r="F270" s="143"/>
      <c r="G270" s="143"/>
      <c r="H270" s="143"/>
      <c r="I270" s="143"/>
      <c r="J270" s="143"/>
      <c r="K270" s="143"/>
      <c r="L270" s="143"/>
      <c r="M270" s="143"/>
      <c r="N270" s="143"/>
      <c r="O270" s="143"/>
      <c r="P270" s="143"/>
      <c r="Q270" s="77"/>
    </row>
    <row r="271" spans="1:17" x14ac:dyDescent="0.25">
      <c r="A271" s="142"/>
      <c r="B271" s="142" t="s">
        <v>71</v>
      </c>
      <c r="C271" s="141" t="s">
        <v>360</v>
      </c>
      <c r="D271" s="144" t="s">
        <v>1268</v>
      </c>
      <c r="E271" s="141" t="s">
        <v>358</v>
      </c>
      <c r="F271" s="141" t="s">
        <v>359</v>
      </c>
      <c r="G271" s="141" t="s">
        <v>359</v>
      </c>
      <c r="H271" s="141" t="s">
        <v>359</v>
      </c>
      <c r="I271" s="141" t="s">
        <v>359</v>
      </c>
      <c r="J271" s="141" t="s">
        <v>359</v>
      </c>
      <c r="K271" s="141" t="s">
        <v>359</v>
      </c>
      <c r="L271" s="141" t="s">
        <v>359</v>
      </c>
      <c r="M271" s="141" t="s">
        <v>359</v>
      </c>
      <c r="N271" s="141" t="s">
        <v>359</v>
      </c>
      <c r="O271" s="141" t="s">
        <v>359</v>
      </c>
      <c r="P271" s="141"/>
      <c r="Q271" s="77"/>
    </row>
    <row r="272" spans="1:17" x14ac:dyDescent="0.25">
      <c r="A272" s="142"/>
      <c r="B272" s="142"/>
      <c r="C272" s="142"/>
      <c r="D272" s="145"/>
      <c r="E272" s="143"/>
      <c r="F272" s="143"/>
      <c r="G272" s="143"/>
      <c r="H272" s="143"/>
      <c r="I272" s="143"/>
      <c r="J272" s="143"/>
      <c r="K272" s="143"/>
      <c r="L272" s="143"/>
      <c r="M272" s="143"/>
      <c r="N272" s="143"/>
      <c r="O272" s="143"/>
      <c r="P272" s="143"/>
      <c r="Q272" s="77"/>
    </row>
    <row r="273" spans="1:17" x14ac:dyDescent="0.25">
      <c r="A273" s="142"/>
      <c r="B273" s="142"/>
      <c r="C273" s="142"/>
      <c r="D273" s="144" t="s">
        <v>414</v>
      </c>
      <c r="E273" s="141" t="s">
        <v>368</v>
      </c>
      <c r="F273" s="141" t="s">
        <v>125</v>
      </c>
      <c r="G273" s="141" t="s">
        <v>125</v>
      </c>
      <c r="H273" s="141" t="s">
        <v>125</v>
      </c>
      <c r="I273" s="141" t="s">
        <v>125</v>
      </c>
      <c r="J273" s="141" t="s">
        <v>125</v>
      </c>
      <c r="K273" s="141" t="s">
        <v>125</v>
      </c>
      <c r="L273" s="141" t="s">
        <v>125</v>
      </c>
      <c r="M273" s="141" t="s">
        <v>125</v>
      </c>
      <c r="N273" s="141" t="s">
        <v>125</v>
      </c>
      <c r="O273" s="141" t="s">
        <v>125</v>
      </c>
      <c r="P273" s="141"/>
      <c r="Q273" s="77"/>
    </row>
    <row r="274" spans="1:17" x14ac:dyDescent="0.25">
      <c r="A274" s="142"/>
      <c r="B274" s="142"/>
      <c r="C274" s="142"/>
      <c r="D274" s="145"/>
      <c r="E274" s="143"/>
      <c r="F274" s="143"/>
      <c r="G274" s="143"/>
      <c r="H274" s="143"/>
      <c r="I274" s="143"/>
      <c r="J274" s="143"/>
      <c r="K274" s="143"/>
      <c r="L274" s="143"/>
      <c r="M274" s="143"/>
      <c r="N274" s="143"/>
      <c r="O274" s="143"/>
      <c r="P274" s="143"/>
      <c r="Q274" s="77"/>
    </row>
    <row r="275" spans="1:17" x14ac:dyDescent="0.25">
      <c r="A275" s="142"/>
      <c r="B275" s="142"/>
      <c r="C275" s="142"/>
      <c r="D275" s="144" t="s">
        <v>415</v>
      </c>
      <c r="E275" s="141" t="s">
        <v>368</v>
      </c>
      <c r="F275" s="141" t="s">
        <v>125</v>
      </c>
      <c r="G275" s="141" t="s">
        <v>125</v>
      </c>
      <c r="H275" s="141" t="s">
        <v>125</v>
      </c>
      <c r="I275" s="141" t="s">
        <v>125</v>
      </c>
      <c r="J275" s="141" t="s">
        <v>125</v>
      </c>
      <c r="K275" s="141" t="s">
        <v>125</v>
      </c>
      <c r="L275" s="141" t="s">
        <v>125</v>
      </c>
      <c r="M275" s="141" t="s">
        <v>125</v>
      </c>
      <c r="N275" s="141" t="s">
        <v>125</v>
      </c>
      <c r="O275" s="141" t="s">
        <v>125</v>
      </c>
      <c r="P275" s="141"/>
      <c r="Q275" s="77"/>
    </row>
    <row r="276" spans="1:17" x14ac:dyDescent="0.25">
      <c r="A276" s="142"/>
      <c r="B276" s="142"/>
      <c r="C276" s="143"/>
      <c r="D276" s="145"/>
      <c r="E276" s="143"/>
      <c r="F276" s="143"/>
      <c r="G276" s="143"/>
      <c r="H276" s="143"/>
      <c r="I276" s="143"/>
      <c r="J276" s="143"/>
      <c r="K276" s="143"/>
      <c r="L276" s="143"/>
      <c r="M276" s="143"/>
      <c r="N276" s="143"/>
      <c r="O276" s="143"/>
      <c r="P276" s="143"/>
      <c r="Q276" s="77"/>
    </row>
    <row r="277" spans="1:17" x14ac:dyDescent="0.25">
      <c r="A277" s="142"/>
      <c r="B277" s="142"/>
      <c r="C277" s="141" t="s">
        <v>364</v>
      </c>
      <c r="D277" s="144" t="s">
        <v>1268</v>
      </c>
      <c r="E277" s="141" t="s">
        <v>358</v>
      </c>
      <c r="F277" s="141" t="s">
        <v>125</v>
      </c>
      <c r="G277" s="141" t="s">
        <v>125</v>
      </c>
      <c r="H277" s="141" t="s">
        <v>359</v>
      </c>
      <c r="I277" s="141" t="s">
        <v>125</v>
      </c>
      <c r="J277" s="141" t="s">
        <v>125</v>
      </c>
      <c r="K277" s="141" t="s">
        <v>125</v>
      </c>
      <c r="L277" s="141" t="s">
        <v>125</v>
      </c>
      <c r="M277" s="141" t="s">
        <v>125</v>
      </c>
      <c r="N277" s="141" t="s">
        <v>125</v>
      </c>
      <c r="O277" s="141" t="s">
        <v>125</v>
      </c>
      <c r="P277" s="141"/>
      <c r="Q277" s="77"/>
    </row>
    <row r="278" spans="1:17" x14ac:dyDescent="0.25">
      <c r="A278" s="143"/>
      <c r="B278" s="143"/>
      <c r="C278" s="143"/>
      <c r="D278" s="145"/>
      <c r="E278" s="143"/>
      <c r="F278" s="143"/>
      <c r="G278" s="143"/>
      <c r="H278" s="143"/>
      <c r="I278" s="143"/>
      <c r="J278" s="143"/>
      <c r="K278" s="143"/>
      <c r="L278" s="143"/>
      <c r="M278" s="143"/>
      <c r="N278" s="143"/>
      <c r="O278" s="143"/>
      <c r="P278" s="143"/>
      <c r="Q278" s="77"/>
    </row>
    <row r="279" spans="1:17" x14ac:dyDescent="0.25">
      <c r="A279" s="142"/>
      <c r="B279" s="142" t="s">
        <v>73</v>
      </c>
      <c r="C279" s="141" t="s">
        <v>360</v>
      </c>
      <c r="D279" s="144" t="s">
        <v>1270</v>
      </c>
      <c r="E279" s="141" t="s">
        <v>358</v>
      </c>
      <c r="F279" s="141" t="s">
        <v>125</v>
      </c>
      <c r="G279" s="141" t="s">
        <v>359</v>
      </c>
      <c r="H279" s="141" t="s">
        <v>125</v>
      </c>
      <c r="I279" s="141" t="s">
        <v>359</v>
      </c>
      <c r="J279" s="141" t="s">
        <v>359</v>
      </c>
      <c r="K279" s="141" t="s">
        <v>359</v>
      </c>
      <c r="L279" s="141" t="s">
        <v>359</v>
      </c>
      <c r="M279" s="141" t="s">
        <v>359</v>
      </c>
      <c r="N279" s="141" t="s">
        <v>359</v>
      </c>
      <c r="O279" s="141" t="s">
        <v>359</v>
      </c>
      <c r="P279" s="141" t="s">
        <v>416</v>
      </c>
      <c r="Q279" s="77"/>
    </row>
    <row r="280" spans="1:17" x14ac:dyDescent="0.25">
      <c r="A280" s="142"/>
      <c r="B280" s="142"/>
      <c r="C280" s="143"/>
      <c r="D280" s="145"/>
      <c r="E280" s="143"/>
      <c r="F280" s="143"/>
      <c r="G280" s="143"/>
      <c r="H280" s="143"/>
      <c r="I280" s="143"/>
      <c r="J280" s="143"/>
      <c r="K280" s="143"/>
      <c r="L280" s="143"/>
      <c r="M280" s="143"/>
      <c r="N280" s="143"/>
      <c r="O280" s="143"/>
      <c r="P280" s="143"/>
      <c r="Q280" s="77"/>
    </row>
    <row r="281" spans="1:17" x14ac:dyDescent="0.25">
      <c r="A281" s="142"/>
      <c r="B281" s="142"/>
      <c r="C281" s="141" t="s">
        <v>364</v>
      </c>
      <c r="D281" s="144" t="s">
        <v>1269</v>
      </c>
      <c r="E281" s="141" t="s">
        <v>358</v>
      </c>
      <c r="F281" s="141" t="s">
        <v>125</v>
      </c>
      <c r="G281" s="141" t="s">
        <v>125</v>
      </c>
      <c r="H281" s="141" t="s">
        <v>359</v>
      </c>
      <c r="I281" s="141" t="s">
        <v>125</v>
      </c>
      <c r="J281" s="141" t="s">
        <v>125</v>
      </c>
      <c r="K281" s="141" t="s">
        <v>125</v>
      </c>
      <c r="L281" s="141" t="s">
        <v>125</v>
      </c>
      <c r="M281" s="141" t="s">
        <v>125</v>
      </c>
      <c r="N281" s="141" t="s">
        <v>125</v>
      </c>
      <c r="O281" s="141" t="s">
        <v>125</v>
      </c>
      <c r="P281" s="141"/>
      <c r="Q281" s="77"/>
    </row>
    <row r="282" spans="1:17" x14ac:dyDescent="0.25">
      <c r="A282" s="142"/>
      <c r="B282" s="143"/>
      <c r="C282" s="143"/>
      <c r="D282" s="145"/>
      <c r="E282" s="143"/>
      <c r="F282" s="143"/>
      <c r="G282" s="143"/>
      <c r="H282" s="143"/>
      <c r="I282" s="143"/>
      <c r="J282" s="143"/>
      <c r="K282" s="143"/>
      <c r="L282" s="143"/>
      <c r="M282" s="143"/>
      <c r="N282" s="143"/>
      <c r="O282" s="143"/>
      <c r="P282" s="143"/>
      <c r="Q282" s="77"/>
    </row>
    <row r="283" spans="1:17" x14ac:dyDescent="0.25">
      <c r="A283" s="142"/>
      <c r="B283" s="142" t="s">
        <v>74</v>
      </c>
      <c r="C283" s="141" t="s">
        <v>360</v>
      </c>
      <c r="D283" s="144" t="s">
        <v>417</v>
      </c>
      <c r="E283" s="141" t="s">
        <v>368</v>
      </c>
      <c r="F283" s="141" t="s">
        <v>125</v>
      </c>
      <c r="G283" s="141" t="s">
        <v>359</v>
      </c>
      <c r="H283" s="141" t="s">
        <v>125</v>
      </c>
      <c r="I283" s="141" t="s">
        <v>359</v>
      </c>
      <c r="J283" s="141" t="s">
        <v>359</v>
      </c>
      <c r="K283" s="141" t="s">
        <v>359</v>
      </c>
      <c r="L283" s="141" t="s">
        <v>359</v>
      </c>
      <c r="M283" s="141" t="s">
        <v>359</v>
      </c>
      <c r="N283" s="141" t="s">
        <v>359</v>
      </c>
      <c r="O283" s="141" t="s">
        <v>359</v>
      </c>
      <c r="P283" s="141"/>
      <c r="Q283" s="77"/>
    </row>
    <row r="284" spans="1:17" x14ac:dyDescent="0.25">
      <c r="A284" s="142"/>
      <c r="B284" s="142"/>
      <c r="C284" s="142"/>
      <c r="D284" s="145"/>
      <c r="E284" s="143"/>
      <c r="F284" s="143"/>
      <c r="G284" s="143"/>
      <c r="H284" s="143"/>
      <c r="I284" s="143"/>
      <c r="J284" s="143"/>
      <c r="K284" s="143"/>
      <c r="L284" s="143"/>
      <c r="M284" s="143"/>
      <c r="N284" s="143"/>
      <c r="O284" s="143"/>
      <c r="P284" s="143"/>
      <c r="Q284" s="77"/>
    </row>
    <row r="285" spans="1:17" x14ac:dyDescent="0.25">
      <c r="A285" s="142"/>
      <c r="B285" s="142"/>
      <c r="C285" s="142"/>
      <c r="D285" s="144" t="s">
        <v>1272</v>
      </c>
      <c r="E285" s="141" t="s">
        <v>358</v>
      </c>
      <c r="F285" s="141" t="s">
        <v>125</v>
      </c>
      <c r="G285" s="141" t="s">
        <v>359</v>
      </c>
      <c r="H285" s="141" t="s">
        <v>125</v>
      </c>
      <c r="I285" s="141" t="s">
        <v>359</v>
      </c>
      <c r="J285" s="141" t="s">
        <v>359</v>
      </c>
      <c r="K285" s="141" t="s">
        <v>359</v>
      </c>
      <c r="L285" s="141" t="s">
        <v>359</v>
      </c>
      <c r="M285" s="141" t="s">
        <v>359</v>
      </c>
      <c r="N285" s="141" t="s">
        <v>359</v>
      </c>
      <c r="O285" s="141" t="s">
        <v>359</v>
      </c>
      <c r="P285" s="141"/>
      <c r="Q285" s="77"/>
    </row>
    <row r="286" spans="1:17" x14ac:dyDescent="0.25">
      <c r="A286" s="142"/>
      <c r="B286" s="142"/>
      <c r="C286" s="143"/>
      <c r="D286" s="145"/>
      <c r="E286" s="143"/>
      <c r="F286" s="143"/>
      <c r="G286" s="143"/>
      <c r="H286" s="143"/>
      <c r="I286" s="143"/>
      <c r="J286" s="143"/>
      <c r="K286" s="143"/>
      <c r="L286" s="143"/>
      <c r="M286" s="143"/>
      <c r="N286" s="143"/>
      <c r="O286" s="143"/>
      <c r="P286" s="143"/>
      <c r="Q286" s="77"/>
    </row>
    <row r="287" spans="1:17" x14ac:dyDescent="0.25">
      <c r="A287" s="142"/>
      <c r="B287" s="142"/>
      <c r="C287" s="141" t="s">
        <v>364</v>
      </c>
      <c r="D287" s="144" t="s">
        <v>1271</v>
      </c>
      <c r="E287" s="141" t="s">
        <v>358</v>
      </c>
      <c r="F287" s="141" t="s">
        <v>125</v>
      </c>
      <c r="G287" s="141" t="s">
        <v>125</v>
      </c>
      <c r="H287" s="141" t="s">
        <v>359</v>
      </c>
      <c r="I287" s="141" t="s">
        <v>125</v>
      </c>
      <c r="J287" s="141" t="s">
        <v>125</v>
      </c>
      <c r="K287" s="141" t="s">
        <v>125</v>
      </c>
      <c r="L287" s="141" t="s">
        <v>125</v>
      </c>
      <c r="M287" s="141" t="s">
        <v>125</v>
      </c>
      <c r="N287" s="141" t="s">
        <v>125</v>
      </c>
      <c r="O287" s="141" t="s">
        <v>125</v>
      </c>
      <c r="P287" s="141"/>
      <c r="Q287" s="77"/>
    </row>
    <row r="288" spans="1:17" x14ac:dyDescent="0.25">
      <c r="A288" s="142"/>
      <c r="B288" s="143"/>
      <c r="C288" s="143"/>
      <c r="D288" s="145"/>
      <c r="E288" s="143"/>
      <c r="F288" s="143"/>
      <c r="G288" s="143"/>
      <c r="H288" s="143"/>
      <c r="I288" s="143"/>
      <c r="J288" s="143"/>
      <c r="K288" s="143"/>
      <c r="L288" s="143"/>
      <c r="M288" s="143"/>
      <c r="N288" s="143"/>
      <c r="O288" s="143"/>
      <c r="P288" s="143"/>
      <c r="Q288" s="77"/>
    </row>
    <row r="289" spans="1:17" x14ac:dyDescent="0.25">
      <c r="A289" s="142"/>
      <c r="B289" s="142" t="s">
        <v>75</v>
      </c>
      <c r="C289" s="141" t="s">
        <v>360</v>
      </c>
      <c r="D289" s="144" t="s">
        <v>1273</v>
      </c>
      <c r="E289" s="141" t="s">
        <v>358</v>
      </c>
      <c r="F289" s="141" t="s">
        <v>125</v>
      </c>
      <c r="G289" s="141" t="s">
        <v>359</v>
      </c>
      <c r="H289" s="141" t="s">
        <v>125</v>
      </c>
      <c r="I289" s="141" t="s">
        <v>359</v>
      </c>
      <c r="J289" s="141" t="s">
        <v>359</v>
      </c>
      <c r="K289" s="141" t="s">
        <v>359</v>
      </c>
      <c r="L289" s="141" t="s">
        <v>359</v>
      </c>
      <c r="M289" s="141" t="s">
        <v>359</v>
      </c>
      <c r="N289" s="141" t="s">
        <v>359</v>
      </c>
      <c r="O289" s="141" t="s">
        <v>359</v>
      </c>
      <c r="P289" s="141"/>
      <c r="Q289" s="77"/>
    </row>
    <row r="290" spans="1:17" x14ac:dyDescent="0.25">
      <c r="A290" s="142"/>
      <c r="B290" s="142"/>
      <c r="C290" s="143"/>
      <c r="D290" s="145"/>
      <c r="E290" s="143"/>
      <c r="F290" s="143"/>
      <c r="G290" s="143"/>
      <c r="H290" s="143"/>
      <c r="I290" s="143"/>
      <c r="J290" s="143"/>
      <c r="K290" s="143"/>
      <c r="L290" s="143"/>
      <c r="M290" s="143"/>
      <c r="N290" s="143"/>
      <c r="O290" s="143"/>
      <c r="P290" s="143"/>
      <c r="Q290" s="77"/>
    </row>
    <row r="291" spans="1:17" x14ac:dyDescent="0.25">
      <c r="A291" s="142"/>
      <c r="B291" s="142"/>
      <c r="C291" s="141" t="s">
        <v>364</v>
      </c>
      <c r="D291" s="144" t="s">
        <v>1274</v>
      </c>
      <c r="E291" s="141" t="s">
        <v>358</v>
      </c>
      <c r="F291" s="141" t="s">
        <v>125</v>
      </c>
      <c r="G291" s="141" t="s">
        <v>125</v>
      </c>
      <c r="H291" s="141" t="s">
        <v>359</v>
      </c>
      <c r="I291" s="141" t="s">
        <v>125</v>
      </c>
      <c r="J291" s="141" t="s">
        <v>125</v>
      </c>
      <c r="K291" s="141" t="s">
        <v>125</v>
      </c>
      <c r="L291" s="141" t="s">
        <v>125</v>
      </c>
      <c r="M291" s="141" t="s">
        <v>125</v>
      </c>
      <c r="N291" s="141" t="s">
        <v>125</v>
      </c>
      <c r="O291" s="141" t="s">
        <v>125</v>
      </c>
      <c r="P291" s="141"/>
      <c r="Q291" s="77"/>
    </row>
    <row r="292" spans="1:17" x14ac:dyDescent="0.25">
      <c r="A292" s="142"/>
      <c r="B292" s="143"/>
      <c r="C292" s="143"/>
      <c r="D292" s="145"/>
      <c r="E292" s="143"/>
      <c r="F292" s="143"/>
      <c r="G292" s="143"/>
      <c r="H292" s="143"/>
      <c r="I292" s="143"/>
      <c r="J292" s="143"/>
      <c r="K292" s="143"/>
      <c r="L292" s="143"/>
      <c r="M292" s="143"/>
      <c r="N292" s="143"/>
      <c r="O292" s="143"/>
      <c r="P292" s="143"/>
      <c r="Q292" s="77"/>
    </row>
    <row r="293" spans="1:17" x14ac:dyDescent="0.25">
      <c r="A293" s="142"/>
      <c r="B293" s="142" t="s">
        <v>76</v>
      </c>
      <c r="C293" s="141" t="s">
        <v>360</v>
      </c>
      <c r="D293" s="144" t="s">
        <v>418</v>
      </c>
      <c r="E293" s="141" t="s">
        <v>358</v>
      </c>
      <c r="F293" s="141" t="s">
        <v>125</v>
      </c>
      <c r="G293" s="141" t="s">
        <v>359</v>
      </c>
      <c r="H293" s="141" t="s">
        <v>125</v>
      </c>
      <c r="I293" s="141" t="s">
        <v>359</v>
      </c>
      <c r="J293" s="141" t="s">
        <v>359</v>
      </c>
      <c r="K293" s="141" t="s">
        <v>359</v>
      </c>
      <c r="L293" s="141" t="s">
        <v>359</v>
      </c>
      <c r="M293" s="141" t="s">
        <v>359</v>
      </c>
      <c r="N293" s="141" t="s">
        <v>359</v>
      </c>
      <c r="O293" s="141" t="s">
        <v>359</v>
      </c>
      <c r="P293" s="141"/>
      <c r="Q293" s="77"/>
    </row>
    <row r="294" spans="1:17" x14ac:dyDescent="0.25">
      <c r="A294" s="142"/>
      <c r="B294" s="142"/>
      <c r="C294" s="142"/>
      <c r="D294" s="145"/>
      <c r="E294" s="143"/>
      <c r="F294" s="143"/>
      <c r="G294" s="143"/>
      <c r="H294" s="143"/>
      <c r="I294" s="143"/>
      <c r="J294" s="143"/>
      <c r="K294" s="143"/>
      <c r="L294" s="143"/>
      <c r="M294" s="143"/>
      <c r="N294" s="143"/>
      <c r="O294" s="143"/>
      <c r="P294" s="143"/>
      <c r="Q294" s="77"/>
    </row>
    <row r="295" spans="1:17" x14ac:dyDescent="0.25">
      <c r="A295" s="142"/>
      <c r="B295" s="142"/>
      <c r="C295" s="141" t="s">
        <v>364</v>
      </c>
      <c r="D295" s="144" t="s">
        <v>418</v>
      </c>
      <c r="E295" s="141" t="s">
        <v>358</v>
      </c>
      <c r="F295" s="141" t="s">
        <v>125</v>
      </c>
      <c r="G295" s="141" t="s">
        <v>125</v>
      </c>
      <c r="H295" s="141" t="s">
        <v>359</v>
      </c>
      <c r="I295" s="141" t="s">
        <v>125</v>
      </c>
      <c r="J295" s="141" t="s">
        <v>125</v>
      </c>
      <c r="K295" s="141" t="s">
        <v>125</v>
      </c>
      <c r="L295" s="141" t="s">
        <v>125</v>
      </c>
      <c r="M295" s="141" t="s">
        <v>125</v>
      </c>
      <c r="N295" s="141" t="s">
        <v>125</v>
      </c>
      <c r="O295" s="141" t="s">
        <v>125</v>
      </c>
      <c r="P295" s="141"/>
      <c r="Q295" s="77"/>
    </row>
    <row r="296" spans="1:17" x14ac:dyDescent="0.25">
      <c r="A296" s="142"/>
      <c r="B296" s="143"/>
      <c r="C296" s="143"/>
      <c r="D296" s="145"/>
      <c r="E296" s="143"/>
      <c r="F296" s="143"/>
      <c r="G296" s="143"/>
      <c r="H296" s="143"/>
      <c r="I296" s="143"/>
      <c r="J296" s="143"/>
      <c r="K296" s="143"/>
      <c r="L296" s="143"/>
      <c r="M296" s="143"/>
      <c r="N296" s="143"/>
      <c r="O296" s="143"/>
      <c r="P296" s="143"/>
      <c r="Q296" s="77"/>
    </row>
    <row r="297" spans="1:17" x14ac:dyDescent="0.25">
      <c r="A297" s="142"/>
      <c r="B297" s="142" t="s">
        <v>77</v>
      </c>
      <c r="C297" s="141" t="s">
        <v>360</v>
      </c>
      <c r="D297" s="144" t="s">
        <v>419</v>
      </c>
      <c r="E297" s="141" t="s">
        <v>358</v>
      </c>
      <c r="F297" s="141" t="s">
        <v>125</v>
      </c>
      <c r="G297" s="141" t="s">
        <v>359</v>
      </c>
      <c r="H297" s="141" t="s">
        <v>125</v>
      </c>
      <c r="I297" s="141" t="s">
        <v>359</v>
      </c>
      <c r="J297" s="141" t="s">
        <v>359</v>
      </c>
      <c r="K297" s="141" t="s">
        <v>359</v>
      </c>
      <c r="L297" s="141" t="s">
        <v>359</v>
      </c>
      <c r="M297" s="141" t="s">
        <v>359</v>
      </c>
      <c r="N297" s="141" t="s">
        <v>359</v>
      </c>
      <c r="O297" s="141" t="s">
        <v>359</v>
      </c>
      <c r="P297" s="141"/>
      <c r="Q297" s="77"/>
    </row>
    <row r="298" spans="1:17" x14ac:dyDescent="0.25">
      <c r="A298" s="142"/>
      <c r="B298" s="142"/>
      <c r="C298" s="143"/>
      <c r="D298" s="145"/>
      <c r="E298" s="143"/>
      <c r="F298" s="143"/>
      <c r="G298" s="143"/>
      <c r="H298" s="143"/>
      <c r="I298" s="143"/>
      <c r="J298" s="143"/>
      <c r="K298" s="143"/>
      <c r="L298" s="143"/>
      <c r="M298" s="143"/>
      <c r="N298" s="143"/>
      <c r="O298" s="143"/>
      <c r="P298" s="143"/>
      <c r="Q298" s="77"/>
    </row>
    <row r="299" spans="1:17" x14ac:dyDescent="0.25">
      <c r="A299" s="142"/>
      <c r="B299" s="142"/>
      <c r="C299" s="141" t="s">
        <v>364</v>
      </c>
      <c r="D299" s="144" t="s">
        <v>419</v>
      </c>
      <c r="E299" s="141" t="s">
        <v>358</v>
      </c>
      <c r="F299" s="141" t="s">
        <v>125</v>
      </c>
      <c r="G299" s="141" t="s">
        <v>125</v>
      </c>
      <c r="H299" s="141" t="s">
        <v>359</v>
      </c>
      <c r="I299" s="141" t="s">
        <v>125</v>
      </c>
      <c r="J299" s="141" t="s">
        <v>125</v>
      </c>
      <c r="K299" s="141" t="s">
        <v>125</v>
      </c>
      <c r="L299" s="141" t="s">
        <v>125</v>
      </c>
      <c r="M299" s="141" t="s">
        <v>125</v>
      </c>
      <c r="N299" s="141" t="s">
        <v>125</v>
      </c>
      <c r="O299" s="141" t="s">
        <v>125</v>
      </c>
      <c r="P299" s="141"/>
      <c r="Q299" s="77"/>
    </row>
    <row r="300" spans="1:17" x14ac:dyDescent="0.25">
      <c r="A300" s="142"/>
      <c r="B300" s="143"/>
      <c r="C300" s="143"/>
      <c r="D300" s="145"/>
      <c r="E300" s="143"/>
      <c r="F300" s="143"/>
      <c r="G300" s="143"/>
      <c r="H300" s="143"/>
      <c r="I300" s="143"/>
      <c r="J300" s="143"/>
      <c r="K300" s="143"/>
      <c r="L300" s="143"/>
      <c r="M300" s="143"/>
      <c r="N300" s="143"/>
      <c r="O300" s="143"/>
      <c r="P300" s="143"/>
      <c r="Q300" s="77"/>
    </row>
    <row r="301" spans="1:17" x14ac:dyDescent="0.25">
      <c r="A301" s="142"/>
      <c r="B301" s="142" t="s">
        <v>78</v>
      </c>
      <c r="C301" s="141" t="s">
        <v>360</v>
      </c>
      <c r="D301" s="144" t="s">
        <v>1301</v>
      </c>
      <c r="E301" s="141" t="s">
        <v>358</v>
      </c>
      <c r="F301" s="141" t="s">
        <v>359</v>
      </c>
      <c r="G301" s="141" t="s">
        <v>359</v>
      </c>
      <c r="H301" s="141" t="s">
        <v>125</v>
      </c>
      <c r="I301" s="141" t="s">
        <v>359</v>
      </c>
      <c r="J301" s="141" t="s">
        <v>359</v>
      </c>
      <c r="K301" s="141" t="s">
        <v>359</v>
      </c>
      <c r="L301" s="141" t="s">
        <v>359</v>
      </c>
      <c r="M301" s="141" t="s">
        <v>359</v>
      </c>
      <c r="N301" s="141" t="s">
        <v>359</v>
      </c>
      <c r="O301" s="141" t="s">
        <v>359</v>
      </c>
      <c r="P301" s="141"/>
      <c r="Q301" s="77"/>
    </row>
    <row r="302" spans="1:17" x14ac:dyDescent="0.25">
      <c r="A302" s="142"/>
      <c r="B302" s="142"/>
      <c r="C302" s="143"/>
      <c r="D302" s="145"/>
      <c r="E302" s="143"/>
      <c r="F302" s="143"/>
      <c r="G302" s="143"/>
      <c r="H302" s="143"/>
      <c r="I302" s="143"/>
      <c r="J302" s="143"/>
      <c r="K302" s="143"/>
      <c r="L302" s="143"/>
      <c r="M302" s="143"/>
      <c r="N302" s="143"/>
      <c r="O302" s="143"/>
      <c r="P302" s="143"/>
      <c r="Q302" s="77"/>
    </row>
    <row r="303" spans="1:17" x14ac:dyDescent="0.25">
      <c r="A303" s="142"/>
      <c r="B303" s="142"/>
      <c r="C303" s="141" t="s">
        <v>364</v>
      </c>
      <c r="D303" s="144" t="s">
        <v>1301</v>
      </c>
      <c r="E303" s="141" t="s">
        <v>358</v>
      </c>
      <c r="F303" s="141" t="s">
        <v>125</v>
      </c>
      <c r="G303" s="141" t="s">
        <v>125</v>
      </c>
      <c r="H303" s="141" t="s">
        <v>359</v>
      </c>
      <c r="I303" s="141" t="s">
        <v>125</v>
      </c>
      <c r="J303" s="141" t="s">
        <v>125</v>
      </c>
      <c r="K303" s="141" t="s">
        <v>125</v>
      </c>
      <c r="L303" s="141" t="s">
        <v>125</v>
      </c>
      <c r="M303" s="141" t="s">
        <v>125</v>
      </c>
      <c r="N303" s="141" t="s">
        <v>125</v>
      </c>
      <c r="O303" s="141" t="s">
        <v>125</v>
      </c>
      <c r="P303" s="141"/>
      <c r="Q303" s="77"/>
    </row>
    <row r="304" spans="1:17" x14ac:dyDescent="0.25">
      <c r="A304" s="143"/>
      <c r="B304" s="143"/>
      <c r="C304" s="143"/>
      <c r="D304" s="145"/>
      <c r="E304" s="143"/>
      <c r="F304" s="143"/>
      <c r="G304" s="143"/>
      <c r="H304" s="143"/>
      <c r="I304" s="143"/>
      <c r="J304" s="143"/>
      <c r="K304" s="143"/>
      <c r="L304" s="143"/>
      <c r="M304" s="143"/>
      <c r="N304" s="143"/>
      <c r="O304" s="143"/>
      <c r="P304" s="143"/>
      <c r="Q304" s="77"/>
    </row>
    <row r="305" spans="1:17" x14ac:dyDescent="0.25">
      <c r="A305" s="142"/>
      <c r="B305" s="142" t="s">
        <v>80</v>
      </c>
      <c r="C305" s="141" t="s">
        <v>360</v>
      </c>
      <c r="D305" s="144" t="s">
        <v>1275</v>
      </c>
      <c r="E305" s="141" t="s">
        <v>358</v>
      </c>
      <c r="F305" s="141" t="s">
        <v>125</v>
      </c>
      <c r="G305" s="141" t="s">
        <v>359</v>
      </c>
      <c r="H305" s="141" t="s">
        <v>125</v>
      </c>
      <c r="I305" s="141" t="s">
        <v>359</v>
      </c>
      <c r="J305" s="141" t="s">
        <v>359</v>
      </c>
      <c r="K305" s="141" t="s">
        <v>359</v>
      </c>
      <c r="L305" s="141" t="s">
        <v>359</v>
      </c>
      <c r="M305" s="141" t="s">
        <v>359</v>
      </c>
      <c r="N305" s="141" t="s">
        <v>359</v>
      </c>
      <c r="O305" s="141" t="s">
        <v>359</v>
      </c>
      <c r="P305" s="141"/>
      <c r="Q305" s="77"/>
    </row>
    <row r="306" spans="1:17" x14ac:dyDescent="0.25">
      <c r="A306" s="142"/>
      <c r="B306" s="142"/>
      <c r="C306" s="142"/>
      <c r="D306" s="145"/>
      <c r="E306" s="143"/>
      <c r="F306" s="143"/>
      <c r="G306" s="143"/>
      <c r="H306" s="143"/>
      <c r="I306" s="143"/>
      <c r="J306" s="143"/>
      <c r="K306" s="143"/>
      <c r="L306" s="143"/>
      <c r="M306" s="143"/>
      <c r="N306" s="143"/>
      <c r="O306" s="143"/>
      <c r="P306" s="143"/>
      <c r="Q306" s="77"/>
    </row>
    <row r="307" spans="1:17" x14ac:dyDescent="0.25">
      <c r="A307" s="142"/>
      <c r="B307" s="142"/>
      <c r="C307" s="142"/>
      <c r="D307" s="144" t="s">
        <v>1276</v>
      </c>
      <c r="E307" s="141" t="s">
        <v>358</v>
      </c>
      <c r="F307" s="141" t="s">
        <v>125</v>
      </c>
      <c r="G307" s="141" t="s">
        <v>125</v>
      </c>
      <c r="H307" s="141" t="s">
        <v>125</v>
      </c>
      <c r="I307" s="141" t="s">
        <v>359</v>
      </c>
      <c r="J307" s="141" t="s">
        <v>359</v>
      </c>
      <c r="K307" s="141" t="s">
        <v>359</v>
      </c>
      <c r="L307" s="141" t="s">
        <v>359</v>
      </c>
      <c r="M307" s="141" t="s">
        <v>359</v>
      </c>
      <c r="N307" s="141" t="s">
        <v>359</v>
      </c>
      <c r="O307" s="141" t="s">
        <v>359</v>
      </c>
      <c r="P307" s="141"/>
      <c r="Q307" s="77"/>
    </row>
    <row r="308" spans="1:17" x14ac:dyDescent="0.25">
      <c r="A308" s="142"/>
      <c r="B308" s="142"/>
      <c r="C308" s="143"/>
      <c r="D308" s="145"/>
      <c r="E308" s="143"/>
      <c r="F308" s="143"/>
      <c r="G308" s="143"/>
      <c r="H308" s="143"/>
      <c r="I308" s="143"/>
      <c r="J308" s="143"/>
      <c r="K308" s="143"/>
      <c r="L308" s="143"/>
      <c r="M308" s="143"/>
      <c r="N308" s="143"/>
      <c r="O308" s="143"/>
      <c r="P308" s="143"/>
      <c r="Q308" s="77"/>
    </row>
    <row r="309" spans="1:17" x14ac:dyDescent="0.25">
      <c r="A309" s="142"/>
      <c r="B309" s="142"/>
      <c r="C309" s="141" t="s">
        <v>364</v>
      </c>
      <c r="D309" s="144" t="s">
        <v>1277</v>
      </c>
      <c r="E309" s="141" t="s">
        <v>358</v>
      </c>
      <c r="F309" s="141" t="s">
        <v>125</v>
      </c>
      <c r="G309" s="141" t="s">
        <v>125</v>
      </c>
      <c r="H309" s="141" t="s">
        <v>359</v>
      </c>
      <c r="I309" s="141" t="s">
        <v>125</v>
      </c>
      <c r="J309" s="141" t="s">
        <v>125</v>
      </c>
      <c r="K309" s="141" t="s">
        <v>125</v>
      </c>
      <c r="L309" s="141" t="s">
        <v>125</v>
      </c>
      <c r="M309" s="141" t="s">
        <v>125</v>
      </c>
      <c r="N309" s="141" t="s">
        <v>125</v>
      </c>
      <c r="O309" s="141" t="s">
        <v>125</v>
      </c>
      <c r="P309" s="141"/>
      <c r="Q309" s="77"/>
    </row>
    <row r="310" spans="1:17" x14ac:dyDescent="0.25">
      <c r="A310" s="142"/>
      <c r="B310" s="143"/>
      <c r="C310" s="143"/>
      <c r="D310" s="145"/>
      <c r="E310" s="143"/>
      <c r="F310" s="143"/>
      <c r="G310" s="143"/>
      <c r="H310" s="143"/>
      <c r="I310" s="143"/>
      <c r="J310" s="143"/>
      <c r="K310" s="143"/>
      <c r="L310" s="143"/>
      <c r="M310" s="143"/>
      <c r="N310" s="143"/>
      <c r="O310" s="143"/>
      <c r="P310" s="143"/>
      <c r="Q310" s="77"/>
    </row>
    <row r="311" spans="1:17" x14ac:dyDescent="0.25">
      <c r="A311" s="142"/>
      <c r="B311" s="142" t="s">
        <v>81</v>
      </c>
      <c r="C311" s="141" t="s">
        <v>360</v>
      </c>
      <c r="D311" s="144" t="s">
        <v>1280</v>
      </c>
      <c r="E311" s="141" t="s">
        <v>368</v>
      </c>
      <c r="F311" s="141" t="s">
        <v>125</v>
      </c>
      <c r="G311" s="141" t="s">
        <v>359</v>
      </c>
      <c r="H311" s="141" t="s">
        <v>125</v>
      </c>
      <c r="I311" s="141" t="s">
        <v>359</v>
      </c>
      <c r="J311" s="141" t="s">
        <v>359</v>
      </c>
      <c r="K311" s="141" t="s">
        <v>359</v>
      </c>
      <c r="L311" s="141" t="s">
        <v>359</v>
      </c>
      <c r="M311" s="141" t="s">
        <v>359</v>
      </c>
      <c r="N311" s="141" t="s">
        <v>359</v>
      </c>
      <c r="O311" s="141" t="s">
        <v>359</v>
      </c>
      <c r="P311" s="141"/>
      <c r="Q311" s="77"/>
    </row>
    <row r="312" spans="1:17" x14ac:dyDescent="0.25">
      <c r="A312" s="142"/>
      <c r="B312" s="142"/>
      <c r="C312" s="142"/>
      <c r="D312" s="145"/>
      <c r="E312" s="143"/>
      <c r="F312" s="143"/>
      <c r="G312" s="143"/>
      <c r="H312" s="143"/>
      <c r="I312" s="143"/>
      <c r="J312" s="143"/>
      <c r="K312" s="143"/>
      <c r="L312" s="143"/>
      <c r="M312" s="143"/>
      <c r="N312" s="143"/>
      <c r="O312" s="143"/>
      <c r="P312" s="143"/>
      <c r="Q312" s="77"/>
    </row>
    <row r="313" spans="1:17" x14ac:dyDescent="0.25">
      <c r="A313" s="142"/>
      <c r="B313" s="142"/>
      <c r="C313" s="142"/>
      <c r="D313" s="144" t="s">
        <v>1279</v>
      </c>
      <c r="E313" s="141" t="s">
        <v>358</v>
      </c>
      <c r="F313" s="141" t="s">
        <v>125</v>
      </c>
      <c r="G313" s="141" t="s">
        <v>359</v>
      </c>
      <c r="H313" s="141" t="s">
        <v>125</v>
      </c>
      <c r="I313" s="141" t="s">
        <v>359</v>
      </c>
      <c r="J313" s="141" t="s">
        <v>359</v>
      </c>
      <c r="K313" s="141" t="s">
        <v>359</v>
      </c>
      <c r="L313" s="141" t="s">
        <v>359</v>
      </c>
      <c r="M313" s="141" t="s">
        <v>359</v>
      </c>
      <c r="N313" s="141" t="s">
        <v>359</v>
      </c>
      <c r="O313" s="141" t="s">
        <v>359</v>
      </c>
      <c r="P313" s="141"/>
      <c r="Q313" s="77"/>
    </row>
    <row r="314" spans="1:17" x14ac:dyDescent="0.25">
      <c r="A314" s="142"/>
      <c r="B314" s="142"/>
      <c r="C314" s="142"/>
      <c r="D314" s="145"/>
      <c r="E314" s="143"/>
      <c r="F314" s="143"/>
      <c r="G314" s="143"/>
      <c r="H314" s="143"/>
      <c r="I314" s="143"/>
      <c r="J314" s="143"/>
      <c r="K314" s="143"/>
      <c r="L314" s="143"/>
      <c r="M314" s="143"/>
      <c r="N314" s="143"/>
      <c r="O314" s="143"/>
      <c r="P314" s="143"/>
      <c r="Q314" s="77"/>
    </row>
    <row r="315" spans="1:17" x14ac:dyDescent="0.25">
      <c r="A315" s="142"/>
      <c r="B315" s="142"/>
      <c r="C315" s="142"/>
      <c r="D315" s="144" t="s">
        <v>1281</v>
      </c>
      <c r="E315" s="141" t="s">
        <v>358</v>
      </c>
      <c r="F315" s="141" t="s">
        <v>125</v>
      </c>
      <c r="G315" s="141" t="s">
        <v>359</v>
      </c>
      <c r="H315" s="141" t="s">
        <v>125</v>
      </c>
      <c r="I315" s="141" t="s">
        <v>359</v>
      </c>
      <c r="J315" s="141" t="s">
        <v>359</v>
      </c>
      <c r="K315" s="141" t="s">
        <v>359</v>
      </c>
      <c r="L315" s="141" t="s">
        <v>359</v>
      </c>
      <c r="M315" s="141" t="s">
        <v>359</v>
      </c>
      <c r="N315" s="141" t="s">
        <v>359</v>
      </c>
      <c r="O315" s="141" t="s">
        <v>359</v>
      </c>
      <c r="P315" s="141"/>
      <c r="Q315" s="77"/>
    </row>
    <row r="316" spans="1:17" x14ac:dyDescent="0.25">
      <c r="A316" s="142"/>
      <c r="B316" s="142"/>
      <c r="C316" s="142"/>
      <c r="D316" s="145"/>
      <c r="E316" s="143"/>
      <c r="F316" s="143"/>
      <c r="G316" s="143"/>
      <c r="H316" s="143"/>
      <c r="I316" s="143"/>
      <c r="J316" s="143"/>
      <c r="K316" s="143"/>
      <c r="L316" s="143"/>
      <c r="M316" s="143"/>
      <c r="N316" s="143"/>
      <c r="O316" s="143"/>
      <c r="P316" s="143"/>
      <c r="Q316" s="77"/>
    </row>
    <row r="317" spans="1:17" x14ac:dyDescent="0.25">
      <c r="A317" s="142"/>
      <c r="B317" s="142"/>
      <c r="C317" s="142"/>
      <c r="D317" s="153" t="s">
        <v>1282</v>
      </c>
      <c r="E317" s="141" t="s">
        <v>358</v>
      </c>
      <c r="F317" s="141" t="s">
        <v>125</v>
      </c>
      <c r="G317" s="141" t="s">
        <v>359</v>
      </c>
      <c r="H317" s="141" t="s">
        <v>125</v>
      </c>
      <c r="I317" s="141" t="s">
        <v>359</v>
      </c>
      <c r="J317" s="141" t="s">
        <v>359</v>
      </c>
      <c r="K317" s="141" t="s">
        <v>359</v>
      </c>
      <c r="L317" s="141" t="s">
        <v>359</v>
      </c>
      <c r="M317" s="141" t="s">
        <v>359</v>
      </c>
      <c r="N317" s="141" t="s">
        <v>359</v>
      </c>
      <c r="O317" s="141" t="s">
        <v>359</v>
      </c>
      <c r="P317" s="141"/>
      <c r="Q317" s="77"/>
    </row>
    <row r="318" spans="1:17" x14ac:dyDescent="0.25">
      <c r="A318" s="142"/>
      <c r="B318" s="142"/>
      <c r="C318" s="143"/>
      <c r="D318" s="154"/>
      <c r="E318" s="143"/>
      <c r="F318" s="143"/>
      <c r="G318" s="143"/>
      <c r="H318" s="143"/>
      <c r="I318" s="143"/>
      <c r="J318" s="143"/>
      <c r="K318" s="143"/>
      <c r="L318" s="143"/>
      <c r="M318" s="143"/>
      <c r="N318" s="143"/>
      <c r="O318" s="143"/>
      <c r="P318" s="143"/>
      <c r="Q318" s="77"/>
    </row>
    <row r="319" spans="1:17" x14ac:dyDescent="0.25">
      <c r="A319" s="142"/>
      <c r="B319" s="142"/>
      <c r="C319" s="141" t="s">
        <v>364</v>
      </c>
      <c r="D319" s="144" t="s">
        <v>1278</v>
      </c>
      <c r="E319" s="141" t="s">
        <v>358</v>
      </c>
      <c r="F319" s="141" t="s">
        <v>125</v>
      </c>
      <c r="G319" s="141" t="s">
        <v>125</v>
      </c>
      <c r="H319" s="141" t="s">
        <v>359</v>
      </c>
      <c r="I319" s="141" t="s">
        <v>125</v>
      </c>
      <c r="J319" s="141" t="s">
        <v>125</v>
      </c>
      <c r="K319" s="141" t="s">
        <v>125</v>
      </c>
      <c r="L319" s="141" t="s">
        <v>125</v>
      </c>
      <c r="M319" s="141" t="s">
        <v>125</v>
      </c>
      <c r="N319" s="141" t="s">
        <v>125</v>
      </c>
      <c r="O319" s="141" t="s">
        <v>125</v>
      </c>
      <c r="P319" s="141"/>
      <c r="Q319" s="77"/>
    </row>
    <row r="320" spans="1:17" x14ac:dyDescent="0.25">
      <c r="A320" s="142"/>
      <c r="B320" s="143"/>
      <c r="C320" s="143"/>
      <c r="D320" s="145"/>
      <c r="E320" s="143"/>
      <c r="F320" s="143"/>
      <c r="G320" s="143"/>
      <c r="H320" s="143"/>
      <c r="I320" s="143"/>
      <c r="J320" s="143"/>
      <c r="K320" s="143"/>
      <c r="L320" s="143"/>
      <c r="M320" s="143"/>
      <c r="N320" s="143"/>
      <c r="O320" s="143"/>
      <c r="P320" s="143"/>
      <c r="Q320" s="77"/>
    </row>
    <row r="321" spans="1:17" x14ac:dyDescent="0.25">
      <c r="A321" s="142"/>
      <c r="B321" s="142" t="s">
        <v>82</v>
      </c>
      <c r="C321" s="141" t="s">
        <v>360</v>
      </c>
      <c r="D321" s="144" t="s">
        <v>1283</v>
      </c>
      <c r="E321" s="141" t="s">
        <v>358</v>
      </c>
      <c r="F321" s="141" t="s">
        <v>125</v>
      </c>
      <c r="G321" s="141" t="s">
        <v>359</v>
      </c>
      <c r="H321" s="141" t="s">
        <v>125</v>
      </c>
      <c r="I321" s="141" t="s">
        <v>359</v>
      </c>
      <c r="J321" s="141" t="s">
        <v>359</v>
      </c>
      <c r="K321" s="141" t="s">
        <v>359</v>
      </c>
      <c r="L321" s="141" t="s">
        <v>359</v>
      </c>
      <c r="M321" s="141" t="s">
        <v>359</v>
      </c>
      <c r="N321" s="141" t="s">
        <v>359</v>
      </c>
      <c r="O321" s="141" t="s">
        <v>359</v>
      </c>
      <c r="P321" s="141" t="s">
        <v>420</v>
      </c>
      <c r="Q321" s="77"/>
    </row>
    <row r="322" spans="1:17" ht="24.75" customHeight="1" x14ac:dyDescent="0.25">
      <c r="A322" s="142"/>
      <c r="B322" s="142"/>
      <c r="C322" s="143"/>
      <c r="D322" s="145"/>
      <c r="E322" s="143"/>
      <c r="F322" s="143"/>
      <c r="G322" s="143"/>
      <c r="H322" s="143"/>
      <c r="I322" s="143"/>
      <c r="J322" s="143"/>
      <c r="K322" s="143"/>
      <c r="L322" s="143"/>
      <c r="M322" s="143"/>
      <c r="N322" s="143"/>
      <c r="O322" s="143"/>
      <c r="P322" s="143"/>
      <c r="Q322" s="77"/>
    </row>
    <row r="323" spans="1:17" x14ac:dyDescent="0.25">
      <c r="A323" s="142"/>
      <c r="B323" s="142"/>
      <c r="C323" s="141" t="s">
        <v>364</v>
      </c>
      <c r="D323" s="144" t="s">
        <v>1283</v>
      </c>
      <c r="E323" s="141" t="s">
        <v>358</v>
      </c>
      <c r="F323" s="141" t="s">
        <v>125</v>
      </c>
      <c r="G323" s="141" t="s">
        <v>125</v>
      </c>
      <c r="H323" s="141" t="s">
        <v>359</v>
      </c>
      <c r="I323" s="141" t="s">
        <v>125</v>
      </c>
      <c r="J323" s="141" t="s">
        <v>125</v>
      </c>
      <c r="K323" s="141" t="s">
        <v>125</v>
      </c>
      <c r="L323" s="141" t="s">
        <v>125</v>
      </c>
      <c r="M323" s="141" t="s">
        <v>125</v>
      </c>
      <c r="N323" s="141" t="s">
        <v>125</v>
      </c>
      <c r="O323" s="141" t="s">
        <v>125</v>
      </c>
      <c r="P323" s="141"/>
      <c r="Q323" s="77"/>
    </row>
    <row r="324" spans="1:17" x14ac:dyDescent="0.25">
      <c r="A324" s="142"/>
      <c r="B324" s="143"/>
      <c r="C324" s="143"/>
      <c r="D324" s="145"/>
      <c r="E324" s="143"/>
      <c r="F324" s="143"/>
      <c r="G324" s="143"/>
      <c r="H324" s="143"/>
      <c r="I324" s="143"/>
      <c r="J324" s="143"/>
      <c r="K324" s="143"/>
      <c r="L324" s="143"/>
      <c r="M324" s="143"/>
      <c r="N324" s="143"/>
      <c r="O324" s="143"/>
      <c r="P324" s="143"/>
      <c r="Q324" s="77"/>
    </row>
    <row r="325" spans="1:17" x14ac:dyDescent="0.25">
      <c r="A325" s="142"/>
      <c r="B325" s="142" t="s">
        <v>83</v>
      </c>
      <c r="C325" s="141" t="s">
        <v>360</v>
      </c>
      <c r="D325" s="144" t="s">
        <v>421</v>
      </c>
      <c r="E325" s="141" t="s">
        <v>358</v>
      </c>
      <c r="F325" s="141" t="s">
        <v>125</v>
      </c>
      <c r="G325" s="141" t="s">
        <v>359</v>
      </c>
      <c r="H325" s="141" t="s">
        <v>125</v>
      </c>
      <c r="I325" s="141" t="s">
        <v>359</v>
      </c>
      <c r="J325" s="141" t="s">
        <v>359</v>
      </c>
      <c r="K325" s="141" t="s">
        <v>359</v>
      </c>
      <c r="L325" s="141" t="s">
        <v>359</v>
      </c>
      <c r="M325" s="141" t="s">
        <v>359</v>
      </c>
      <c r="N325" s="141" t="s">
        <v>359</v>
      </c>
      <c r="O325" s="141" t="s">
        <v>359</v>
      </c>
      <c r="P325" s="141"/>
      <c r="Q325" s="77"/>
    </row>
    <row r="326" spans="1:17" x14ac:dyDescent="0.25">
      <c r="A326" s="142"/>
      <c r="B326" s="142"/>
      <c r="C326" s="142"/>
      <c r="D326" s="145"/>
      <c r="E326" s="143"/>
      <c r="F326" s="143"/>
      <c r="G326" s="143"/>
      <c r="H326" s="143"/>
      <c r="I326" s="143"/>
      <c r="J326" s="143"/>
      <c r="K326" s="143"/>
      <c r="L326" s="143"/>
      <c r="M326" s="143"/>
      <c r="N326" s="143"/>
      <c r="O326" s="143"/>
      <c r="P326" s="143"/>
      <c r="Q326" s="77"/>
    </row>
    <row r="327" spans="1:17" x14ac:dyDescent="0.25">
      <c r="A327" s="142"/>
      <c r="B327" s="142"/>
      <c r="C327" s="142"/>
      <c r="D327" s="144" t="s">
        <v>1284</v>
      </c>
      <c r="E327" s="141" t="s">
        <v>358</v>
      </c>
      <c r="F327" s="141" t="s">
        <v>125</v>
      </c>
      <c r="G327" s="141" t="s">
        <v>359</v>
      </c>
      <c r="H327" s="141" t="s">
        <v>125</v>
      </c>
      <c r="I327" s="141" t="s">
        <v>359</v>
      </c>
      <c r="J327" s="141" t="s">
        <v>359</v>
      </c>
      <c r="K327" s="141" t="s">
        <v>359</v>
      </c>
      <c r="L327" s="141" t="s">
        <v>359</v>
      </c>
      <c r="M327" s="141" t="s">
        <v>359</v>
      </c>
      <c r="N327" s="141" t="s">
        <v>359</v>
      </c>
      <c r="O327" s="141" t="s">
        <v>359</v>
      </c>
      <c r="P327" s="141"/>
      <c r="Q327" s="77"/>
    </row>
    <row r="328" spans="1:17" x14ac:dyDescent="0.25">
      <c r="A328" s="142"/>
      <c r="B328" s="142"/>
      <c r="C328" s="143"/>
      <c r="D328" s="145"/>
      <c r="E328" s="143"/>
      <c r="F328" s="143"/>
      <c r="G328" s="143"/>
      <c r="H328" s="143"/>
      <c r="I328" s="143"/>
      <c r="J328" s="143"/>
      <c r="K328" s="143"/>
      <c r="L328" s="143"/>
      <c r="M328" s="143"/>
      <c r="N328" s="143"/>
      <c r="O328" s="143"/>
      <c r="P328" s="143"/>
      <c r="Q328" s="77"/>
    </row>
    <row r="329" spans="1:17" x14ac:dyDescent="0.25">
      <c r="A329" s="142"/>
      <c r="B329" s="142"/>
      <c r="C329" s="141" t="s">
        <v>364</v>
      </c>
      <c r="D329" s="144" t="s">
        <v>421</v>
      </c>
      <c r="E329" s="141" t="s">
        <v>358</v>
      </c>
      <c r="F329" s="141" t="s">
        <v>125</v>
      </c>
      <c r="G329" s="141" t="s">
        <v>125</v>
      </c>
      <c r="H329" s="141" t="s">
        <v>359</v>
      </c>
      <c r="I329" s="141" t="s">
        <v>125</v>
      </c>
      <c r="J329" s="141" t="s">
        <v>125</v>
      </c>
      <c r="K329" s="141" t="s">
        <v>125</v>
      </c>
      <c r="L329" s="141" t="s">
        <v>125</v>
      </c>
      <c r="M329" s="141" t="s">
        <v>125</v>
      </c>
      <c r="N329" s="141" t="s">
        <v>125</v>
      </c>
      <c r="O329" s="141" t="s">
        <v>125</v>
      </c>
      <c r="P329" s="141"/>
      <c r="Q329" s="77"/>
    </row>
    <row r="330" spans="1:17" x14ac:dyDescent="0.25">
      <c r="A330" s="142"/>
      <c r="B330" s="142"/>
      <c r="C330" s="142"/>
      <c r="D330" s="145"/>
      <c r="E330" s="143"/>
      <c r="F330" s="143"/>
      <c r="G330" s="143"/>
      <c r="H330" s="143"/>
      <c r="I330" s="143"/>
      <c r="J330" s="143"/>
      <c r="K330" s="143"/>
      <c r="L330" s="143"/>
      <c r="M330" s="143"/>
      <c r="N330" s="143"/>
      <c r="O330" s="143"/>
      <c r="P330" s="143"/>
      <c r="Q330" s="77"/>
    </row>
    <row r="331" spans="1:17" x14ac:dyDescent="0.25">
      <c r="A331" s="142"/>
      <c r="B331" s="152" t="s">
        <v>84</v>
      </c>
      <c r="C331" s="141" t="s">
        <v>360</v>
      </c>
      <c r="D331" s="144" t="s">
        <v>422</v>
      </c>
      <c r="E331" s="141" t="s">
        <v>358</v>
      </c>
      <c r="F331" s="141" t="s">
        <v>125</v>
      </c>
      <c r="G331" s="141" t="s">
        <v>359</v>
      </c>
      <c r="H331" s="141" t="s">
        <v>125</v>
      </c>
      <c r="I331" s="141" t="s">
        <v>359</v>
      </c>
      <c r="J331" s="141" t="s">
        <v>359</v>
      </c>
      <c r="K331" s="141" t="s">
        <v>359</v>
      </c>
      <c r="L331" s="141" t="s">
        <v>359</v>
      </c>
      <c r="M331" s="141" t="s">
        <v>359</v>
      </c>
      <c r="N331" s="141" t="s">
        <v>359</v>
      </c>
      <c r="O331" s="141" t="s">
        <v>359</v>
      </c>
      <c r="P331" s="141"/>
      <c r="Q331" s="77"/>
    </row>
    <row r="332" spans="1:17" x14ac:dyDescent="0.25">
      <c r="A332" s="142"/>
      <c r="B332" s="142"/>
      <c r="C332" s="143"/>
      <c r="D332" s="145"/>
      <c r="E332" s="143"/>
      <c r="F332" s="143"/>
      <c r="G332" s="143"/>
      <c r="H332" s="143"/>
      <c r="I332" s="143"/>
      <c r="J332" s="143"/>
      <c r="K332" s="143"/>
      <c r="L332" s="143"/>
      <c r="M332" s="143"/>
      <c r="N332" s="143"/>
      <c r="O332" s="143"/>
      <c r="P332" s="143"/>
      <c r="Q332" s="77"/>
    </row>
    <row r="333" spans="1:17" x14ac:dyDescent="0.25">
      <c r="A333" s="142"/>
      <c r="B333" s="142"/>
      <c r="C333" s="141" t="s">
        <v>364</v>
      </c>
      <c r="D333" s="144" t="s">
        <v>422</v>
      </c>
      <c r="E333" s="141" t="s">
        <v>358</v>
      </c>
      <c r="F333" s="141" t="s">
        <v>125</v>
      </c>
      <c r="G333" s="141" t="s">
        <v>125</v>
      </c>
      <c r="H333" s="141" t="s">
        <v>359</v>
      </c>
      <c r="I333" s="141" t="s">
        <v>125</v>
      </c>
      <c r="J333" s="141" t="s">
        <v>125</v>
      </c>
      <c r="K333" s="141" t="s">
        <v>125</v>
      </c>
      <c r="L333" s="141" t="s">
        <v>125</v>
      </c>
      <c r="M333" s="141" t="s">
        <v>125</v>
      </c>
      <c r="N333" s="141" t="s">
        <v>125</v>
      </c>
      <c r="O333" s="141" t="s">
        <v>125</v>
      </c>
      <c r="P333" s="141"/>
      <c r="Q333" s="77"/>
    </row>
    <row r="334" spans="1:17" x14ac:dyDescent="0.25">
      <c r="A334" s="142"/>
      <c r="B334" s="143"/>
      <c r="C334" s="142"/>
      <c r="D334" s="145"/>
      <c r="E334" s="143"/>
      <c r="F334" s="143"/>
      <c r="G334" s="143"/>
      <c r="H334" s="143"/>
      <c r="I334" s="143"/>
      <c r="J334" s="143"/>
      <c r="K334" s="143"/>
      <c r="L334" s="143"/>
      <c r="M334" s="143"/>
      <c r="N334" s="143"/>
      <c r="O334" s="143"/>
      <c r="P334" s="143"/>
      <c r="Q334" s="77"/>
    </row>
    <row r="335" spans="1:17" x14ac:dyDescent="0.25">
      <c r="A335" s="142"/>
      <c r="B335" s="142" t="s">
        <v>85</v>
      </c>
      <c r="C335" s="141" t="s">
        <v>360</v>
      </c>
      <c r="D335" s="144" t="s">
        <v>1285</v>
      </c>
      <c r="E335" s="141" t="s">
        <v>358</v>
      </c>
      <c r="F335" s="141" t="s">
        <v>125</v>
      </c>
      <c r="G335" s="141" t="s">
        <v>359</v>
      </c>
      <c r="H335" s="141" t="s">
        <v>125</v>
      </c>
      <c r="I335" s="141" t="s">
        <v>359</v>
      </c>
      <c r="J335" s="141" t="s">
        <v>359</v>
      </c>
      <c r="K335" s="141" t="s">
        <v>359</v>
      </c>
      <c r="L335" s="141" t="s">
        <v>359</v>
      </c>
      <c r="M335" s="141" t="s">
        <v>359</v>
      </c>
      <c r="N335" s="141" t="s">
        <v>359</v>
      </c>
      <c r="O335" s="141" t="s">
        <v>359</v>
      </c>
      <c r="P335" s="141"/>
      <c r="Q335" s="77"/>
    </row>
    <row r="336" spans="1:17" x14ac:dyDescent="0.25">
      <c r="A336" s="142"/>
      <c r="B336" s="142"/>
      <c r="C336" s="143"/>
      <c r="D336" s="145"/>
      <c r="E336" s="143"/>
      <c r="F336" s="143"/>
      <c r="G336" s="143"/>
      <c r="H336" s="143"/>
      <c r="I336" s="143"/>
      <c r="J336" s="143"/>
      <c r="K336" s="143"/>
      <c r="L336" s="143"/>
      <c r="M336" s="143"/>
      <c r="N336" s="143"/>
      <c r="O336" s="143"/>
      <c r="P336" s="143"/>
      <c r="Q336" s="77"/>
    </row>
    <row r="337" spans="1:17" x14ac:dyDescent="0.25">
      <c r="A337" s="142"/>
      <c r="B337" s="142"/>
      <c r="C337" s="141" t="s">
        <v>364</v>
      </c>
      <c r="D337" s="144" t="s">
        <v>700</v>
      </c>
      <c r="E337" s="141"/>
      <c r="F337" s="141"/>
      <c r="G337" s="141"/>
      <c r="H337" s="141"/>
      <c r="I337" s="141"/>
      <c r="J337" s="141"/>
      <c r="K337" s="141"/>
      <c r="L337" s="141"/>
      <c r="M337" s="141"/>
      <c r="N337" s="141"/>
      <c r="O337" s="141"/>
      <c r="P337" s="141"/>
      <c r="Q337" s="77"/>
    </row>
    <row r="338" spans="1:17" x14ac:dyDescent="0.25">
      <c r="A338" s="142"/>
      <c r="B338" s="143"/>
      <c r="C338" s="143"/>
      <c r="D338" s="145"/>
      <c r="E338" s="143"/>
      <c r="F338" s="143"/>
      <c r="G338" s="143"/>
      <c r="H338" s="143"/>
      <c r="I338" s="143"/>
      <c r="J338" s="143"/>
      <c r="K338" s="143"/>
      <c r="L338" s="143"/>
      <c r="M338" s="143"/>
      <c r="N338" s="143"/>
      <c r="O338" s="143"/>
      <c r="P338" s="143"/>
      <c r="Q338" s="77"/>
    </row>
    <row r="339" spans="1:17" x14ac:dyDescent="0.25">
      <c r="A339" s="142"/>
      <c r="B339" s="147" t="s">
        <v>86</v>
      </c>
      <c r="C339" s="149" t="s">
        <v>360</v>
      </c>
      <c r="D339" s="69" t="s">
        <v>1199</v>
      </c>
      <c r="E339" s="65" t="s">
        <v>358</v>
      </c>
      <c r="F339" s="65" t="s">
        <v>125</v>
      </c>
      <c r="G339" s="65" t="s">
        <v>359</v>
      </c>
      <c r="H339" s="65" t="s">
        <v>125</v>
      </c>
      <c r="I339" s="65" t="s">
        <v>359</v>
      </c>
      <c r="J339" s="65" t="s">
        <v>359</v>
      </c>
      <c r="K339" s="65" t="s">
        <v>359</v>
      </c>
      <c r="L339" s="65" t="s">
        <v>359</v>
      </c>
      <c r="M339" s="65" t="s">
        <v>359</v>
      </c>
      <c r="N339" s="65" t="s">
        <v>359</v>
      </c>
      <c r="O339" s="65" t="s">
        <v>359</v>
      </c>
      <c r="P339" s="65"/>
      <c r="Q339" s="77"/>
    </row>
    <row r="340" spans="1:17" x14ac:dyDescent="0.25">
      <c r="A340" s="142"/>
      <c r="B340" s="147"/>
      <c r="C340" s="150"/>
      <c r="D340" s="69" t="s">
        <v>1200</v>
      </c>
      <c r="E340" s="65" t="s">
        <v>358</v>
      </c>
      <c r="F340" s="65" t="s">
        <v>125</v>
      </c>
      <c r="G340" s="65" t="s">
        <v>359</v>
      </c>
      <c r="H340" s="65" t="s">
        <v>125</v>
      </c>
      <c r="I340" s="65" t="s">
        <v>359</v>
      </c>
      <c r="J340" s="65" t="s">
        <v>359</v>
      </c>
      <c r="K340" s="65" t="s">
        <v>359</v>
      </c>
      <c r="L340" s="65" t="s">
        <v>359</v>
      </c>
      <c r="M340" s="65" t="s">
        <v>359</v>
      </c>
      <c r="N340" s="65" t="s">
        <v>359</v>
      </c>
      <c r="O340" s="65" t="s">
        <v>359</v>
      </c>
      <c r="P340" s="65"/>
      <c r="Q340" s="77"/>
    </row>
    <row r="341" spans="1:17" x14ac:dyDescent="0.25">
      <c r="A341" s="142"/>
      <c r="B341" s="147"/>
      <c r="C341" s="150"/>
      <c r="D341" s="69" t="s">
        <v>1201</v>
      </c>
      <c r="E341" s="65" t="s">
        <v>358</v>
      </c>
      <c r="F341" s="65" t="s">
        <v>125</v>
      </c>
      <c r="G341" s="65" t="s">
        <v>359</v>
      </c>
      <c r="H341" s="65" t="s">
        <v>125</v>
      </c>
      <c r="I341" s="65" t="s">
        <v>359</v>
      </c>
      <c r="J341" s="65" t="s">
        <v>359</v>
      </c>
      <c r="K341" s="65" t="s">
        <v>359</v>
      </c>
      <c r="L341" s="65" t="s">
        <v>359</v>
      </c>
      <c r="M341" s="65" t="s">
        <v>359</v>
      </c>
      <c r="N341" s="65" t="s">
        <v>359</v>
      </c>
      <c r="O341" s="65" t="s">
        <v>359</v>
      </c>
      <c r="P341" s="65"/>
      <c r="Q341" s="77"/>
    </row>
    <row r="342" spans="1:17" x14ac:dyDescent="0.25">
      <c r="A342" s="142"/>
      <c r="B342" s="147"/>
      <c r="C342" s="150"/>
      <c r="D342" s="69" t="s">
        <v>1202</v>
      </c>
      <c r="E342" s="65" t="s">
        <v>358</v>
      </c>
      <c r="F342" s="65" t="s">
        <v>125</v>
      </c>
      <c r="G342" s="65" t="s">
        <v>359</v>
      </c>
      <c r="H342" s="65" t="s">
        <v>125</v>
      </c>
      <c r="I342" s="65" t="s">
        <v>359</v>
      </c>
      <c r="J342" s="65" t="s">
        <v>359</v>
      </c>
      <c r="K342" s="65" t="s">
        <v>359</v>
      </c>
      <c r="L342" s="65" t="s">
        <v>359</v>
      </c>
      <c r="M342" s="65" t="s">
        <v>359</v>
      </c>
      <c r="N342" s="65" t="s">
        <v>359</v>
      </c>
      <c r="O342" s="65" t="s">
        <v>359</v>
      </c>
      <c r="P342" s="65"/>
      <c r="Q342" s="77"/>
    </row>
    <row r="343" spans="1:17" x14ac:dyDescent="0.25">
      <c r="A343" s="142"/>
      <c r="B343" s="147"/>
      <c r="C343" s="150"/>
      <c r="D343" s="69" t="s">
        <v>1204</v>
      </c>
      <c r="E343" s="65" t="s">
        <v>358</v>
      </c>
      <c r="F343" s="65" t="s">
        <v>125</v>
      </c>
      <c r="G343" s="65" t="s">
        <v>359</v>
      </c>
      <c r="H343" s="65" t="s">
        <v>125</v>
      </c>
      <c r="I343" s="65" t="s">
        <v>359</v>
      </c>
      <c r="J343" s="65" t="s">
        <v>359</v>
      </c>
      <c r="K343" s="65" t="s">
        <v>359</v>
      </c>
      <c r="L343" s="65" t="s">
        <v>359</v>
      </c>
      <c r="M343" s="65" t="s">
        <v>359</v>
      </c>
      <c r="N343" s="65" t="s">
        <v>359</v>
      </c>
      <c r="O343" s="65" t="s">
        <v>359</v>
      </c>
      <c r="P343" s="65"/>
      <c r="Q343" s="77"/>
    </row>
    <row r="344" spans="1:17" ht="15" customHeight="1" x14ac:dyDescent="0.25">
      <c r="A344" s="142"/>
      <c r="B344" s="147"/>
      <c r="C344" s="150"/>
      <c r="D344" s="69" t="s">
        <v>1203</v>
      </c>
      <c r="E344" s="65" t="s">
        <v>368</v>
      </c>
      <c r="F344" s="65"/>
      <c r="G344" s="65"/>
      <c r="H344" s="65"/>
      <c r="I344" s="65"/>
      <c r="J344" s="65"/>
      <c r="K344" s="65"/>
      <c r="L344" s="65"/>
      <c r="M344" s="65"/>
      <c r="N344" s="65"/>
      <c r="O344" s="65"/>
      <c r="P344" s="65"/>
      <c r="Q344" s="77"/>
    </row>
    <row r="345" spans="1:17" x14ac:dyDescent="0.25">
      <c r="A345" s="142"/>
      <c r="B345" s="147"/>
      <c r="C345" s="150"/>
      <c r="D345" s="69" t="s">
        <v>1205</v>
      </c>
      <c r="E345" s="65" t="s">
        <v>368</v>
      </c>
      <c r="F345" s="65"/>
      <c r="G345" s="65"/>
      <c r="H345" s="65"/>
      <c r="I345" s="65"/>
      <c r="J345" s="65"/>
      <c r="K345" s="65"/>
      <c r="L345" s="65"/>
      <c r="M345" s="65"/>
      <c r="N345" s="65"/>
      <c r="O345" s="65"/>
      <c r="P345" s="65"/>
      <c r="Q345" s="77"/>
    </row>
    <row r="346" spans="1:17" x14ac:dyDescent="0.25">
      <c r="A346" s="142"/>
      <c r="B346" s="147"/>
      <c r="C346" s="150"/>
      <c r="D346" s="69" t="s">
        <v>1206</v>
      </c>
      <c r="E346" s="65" t="s">
        <v>368</v>
      </c>
      <c r="F346" s="65"/>
      <c r="G346" s="65"/>
      <c r="H346" s="65"/>
      <c r="I346" s="65"/>
      <c r="J346" s="65"/>
      <c r="K346" s="65"/>
      <c r="L346" s="65"/>
      <c r="M346" s="65"/>
      <c r="N346" s="65"/>
      <c r="O346" s="65"/>
      <c r="P346" s="65"/>
      <c r="Q346" s="77"/>
    </row>
    <row r="347" spans="1:17" x14ac:dyDescent="0.25">
      <c r="A347" s="142"/>
      <c r="B347" s="147"/>
      <c r="C347" s="150"/>
      <c r="D347" s="69" t="s">
        <v>1207</v>
      </c>
      <c r="E347" s="65" t="s">
        <v>368</v>
      </c>
      <c r="F347" s="65"/>
      <c r="G347" s="65"/>
      <c r="H347" s="65"/>
      <c r="I347" s="65"/>
      <c r="J347" s="65"/>
      <c r="K347" s="65"/>
      <c r="L347" s="65"/>
      <c r="M347" s="65"/>
      <c r="N347" s="65"/>
      <c r="O347" s="65"/>
      <c r="P347" s="65"/>
      <c r="Q347" s="77"/>
    </row>
    <row r="348" spans="1:17" x14ac:dyDescent="0.25">
      <c r="A348" s="142"/>
      <c r="B348" s="147"/>
      <c r="C348" s="150"/>
      <c r="D348" s="69" t="s">
        <v>1208</v>
      </c>
      <c r="E348" s="65" t="s">
        <v>368</v>
      </c>
      <c r="F348" s="65"/>
      <c r="G348" s="65"/>
      <c r="H348" s="65"/>
      <c r="I348" s="65"/>
      <c r="J348" s="65"/>
      <c r="K348" s="65"/>
      <c r="L348" s="65"/>
      <c r="M348" s="65"/>
      <c r="N348" s="65"/>
      <c r="O348" s="65"/>
      <c r="P348" s="65"/>
      <c r="Q348" s="77"/>
    </row>
    <row r="349" spans="1:17" ht="15" customHeight="1" x14ac:dyDescent="0.25">
      <c r="A349" s="142"/>
      <c r="B349" s="147"/>
      <c r="C349" s="151"/>
      <c r="D349" s="69" t="s">
        <v>1209</v>
      </c>
      <c r="E349" s="65" t="s">
        <v>368</v>
      </c>
      <c r="F349" s="65"/>
      <c r="G349" s="65"/>
      <c r="H349" s="65"/>
      <c r="I349" s="65"/>
      <c r="J349" s="65"/>
      <c r="K349" s="65"/>
      <c r="L349" s="65"/>
      <c r="M349" s="65"/>
      <c r="N349" s="65"/>
      <c r="O349" s="65"/>
      <c r="P349" s="65"/>
      <c r="Q349" s="77"/>
    </row>
    <row r="350" spans="1:17" x14ac:dyDescent="0.25">
      <c r="A350" s="142"/>
      <c r="B350" s="142"/>
      <c r="C350" s="142" t="s">
        <v>364</v>
      </c>
      <c r="D350" s="148" t="s">
        <v>700</v>
      </c>
      <c r="E350" s="142"/>
      <c r="F350" s="142"/>
      <c r="G350" s="142"/>
      <c r="H350" s="142"/>
      <c r="I350" s="142"/>
      <c r="J350" s="142"/>
      <c r="K350" s="142"/>
      <c r="L350" s="142"/>
      <c r="M350" s="142"/>
      <c r="N350" s="142"/>
      <c r="O350" s="142"/>
      <c r="P350" s="142"/>
      <c r="Q350" s="77"/>
    </row>
    <row r="351" spans="1:17" x14ac:dyDescent="0.25">
      <c r="A351" s="142"/>
      <c r="B351" s="143"/>
      <c r="C351" s="143"/>
      <c r="D351" s="145"/>
      <c r="E351" s="143"/>
      <c r="F351" s="143"/>
      <c r="G351" s="143"/>
      <c r="H351" s="143"/>
      <c r="I351" s="143"/>
      <c r="J351" s="143"/>
      <c r="K351" s="143"/>
      <c r="L351" s="143"/>
      <c r="M351" s="143"/>
      <c r="N351" s="143"/>
      <c r="O351" s="143"/>
      <c r="P351" s="143"/>
      <c r="Q351" s="77"/>
    </row>
    <row r="352" spans="1:17" x14ac:dyDescent="0.25">
      <c r="A352" s="142"/>
      <c r="B352" s="142" t="s">
        <v>87</v>
      </c>
      <c r="C352" s="141" t="s">
        <v>360</v>
      </c>
      <c r="D352" s="144" t="s">
        <v>1288</v>
      </c>
      <c r="E352" s="141" t="s">
        <v>358</v>
      </c>
      <c r="F352" s="141" t="s">
        <v>125</v>
      </c>
      <c r="G352" s="141" t="s">
        <v>359</v>
      </c>
      <c r="H352" s="141" t="s">
        <v>125</v>
      </c>
      <c r="I352" s="141" t="s">
        <v>359</v>
      </c>
      <c r="J352" s="141" t="s">
        <v>359</v>
      </c>
      <c r="K352" s="141" t="s">
        <v>359</v>
      </c>
      <c r="L352" s="141" t="s">
        <v>359</v>
      </c>
      <c r="M352" s="141" t="s">
        <v>359</v>
      </c>
      <c r="N352" s="141" t="s">
        <v>359</v>
      </c>
      <c r="O352" s="141" t="s">
        <v>359</v>
      </c>
      <c r="P352" s="141"/>
      <c r="Q352" s="77"/>
    </row>
    <row r="353" spans="1:17" x14ac:dyDescent="0.25">
      <c r="A353" s="142"/>
      <c r="B353" s="142"/>
      <c r="C353" s="142"/>
      <c r="D353" s="145"/>
      <c r="E353" s="143"/>
      <c r="F353" s="143"/>
      <c r="G353" s="143"/>
      <c r="H353" s="143"/>
      <c r="I353" s="143"/>
      <c r="J353" s="143"/>
      <c r="K353" s="143"/>
      <c r="L353" s="143"/>
      <c r="M353" s="143"/>
      <c r="N353" s="143"/>
      <c r="O353" s="143"/>
      <c r="P353" s="143"/>
      <c r="Q353" s="77"/>
    </row>
    <row r="354" spans="1:17" x14ac:dyDescent="0.25">
      <c r="A354" s="142"/>
      <c r="B354" s="142"/>
      <c r="C354" s="142"/>
      <c r="D354" s="144" t="s">
        <v>423</v>
      </c>
      <c r="E354" s="141" t="s">
        <v>358</v>
      </c>
      <c r="F354" s="141" t="s">
        <v>125</v>
      </c>
      <c r="G354" s="141" t="s">
        <v>359</v>
      </c>
      <c r="H354" s="141" t="s">
        <v>125</v>
      </c>
      <c r="I354" s="141" t="s">
        <v>359</v>
      </c>
      <c r="J354" s="141" t="s">
        <v>359</v>
      </c>
      <c r="K354" s="141" t="s">
        <v>359</v>
      </c>
      <c r="L354" s="141" t="s">
        <v>359</v>
      </c>
      <c r="M354" s="141" t="s">
        <v>359</v>
      </c>
      <c r="N354" s="141" t="s">
        <v>359</v>
      </c>
      <c r="O354" s="141" t="s">
        <v>359</v>
      </c>
      <c r="P354" s="141"/>
      <c r="Q354" s="77"/>
    </row>
    <row r="355" spans="1:17" x14ac:dyDescent="0.25">
      <c r="A355" s="142"/>
      <c r="B355" s="142"/>
      <c r="C355" s="142"/>
      <c r="D355" s="145"/>
      <c r="E355" s="143"/>
      <c r="F355" s="143"/>
      <c r="G355" s="143"/>
      <c r="H355" s="143"/>
      <c r="I355" s="143"/>
      <c r="J355" s="143"/>
      <c r="K355" s="143"/>
      <c r="L355" s="143"/>
      <c r="M355" s="143"/>
      <c r="N355" s="143"/>
      <c r="O355" s="143"/>
      <c r="P355" s="143"/>
      <c r="Q355" s="77"/>
    </row>
    <row r="356" spans="1:17" x14ac:dyDescent="0.25">
      <c r="A356" s="142"/>
      <c r="B356" s="142"/>
      <c r="C356" s="142"/>
      <c r="D356" s="144" t="s">
        <v>1287</v>
      </c>
      <c r="E356" s="141" t="s">
        <v>358</v>
      </c>
      <c r="F356" s="141" t="s">
        <v>125</v>
      </c>
      <c r="G356" s="141" t="s">
        <v>359</v>
      </c>
      <c r="H356" s="141" t="s">
        <v>125</v>
      </c>
      <c r="I356" s="141" t="s">
        <v>359</v>
      </c>
      <c r="J356" s="141" t="s">
        <v>359</v>
      </c>
      <c r="K356" s="141" t="s">
        <v>359</v>
      </c>
      <c r="L356" s="141" t="s">
        <v>359</v>
      </c>
      <c r="M356" s="141" t="s">
        <v>359</v>
      </c>
      <c r="N356" s="141" t="s">
        <v>359</v>
      </c>
      <c r="O356" s="141" t="s">
        <v>359</v>
      </c>
      <c r="P356" s="141"/>
      <c r="Q356" s="77"/>
    </row>
    <row r="357" spans="1:17" x14ac:dyDescent="0.25">
      <c r="A357" s="142"/>
      <c r="B357" s="142"/>
      <c r="C357" s="143"/>
      <c r="D357" s="145"/>
      <c r="E357" s="143"/>
      <c r="F357" s="143"/>
      <c r="G357" s="143"/>
      <c r="H357" s="143"/>
      <c r="I357" s="143"/>
      <c r="J357" s="143"/>
      <c r="K357" s="143"/>
      <c r="L357" s="143"/>
      <c r="M357" s="143"/>
      <c r="N357" s="143"/>
      <c r="O357" s="143"/>
      <c r="P357" s="143"/>
      <c r="Q357" s="77"/>
    </row>
    <row r="358" spans="1:17" x14ac:dyDescent="0.25">
      <c r="A358" s="142"/>
      <c r="B358" s="142"/>
      <c r="C358" s="141" t="s">
        <v>364</v>
      </c>
      <c r="D358" s="144" t="s">
        <v>1286</v>
      </c>
      <c r="E358" s="141" t="s">
        <v>358</v>
      </c>
      <c r="F358" s="141" t="s">
        <v>125</v>
      </c>
      <c r="G358" s="141" t="s">
        <v>125</v>
      </c>
      <c r="H358" s="141" t="s">
        <v>359</v>
      </c>
      <c r="I358" s="141" t="s">
        <v>125</v>
      </c>
      <c r="J358" s="141" t="s">
        <v>125</v>
      </c>
      <c r="K358" s="141" t="s">
        <v>125</v>
      </c>
      <c r="L358" s="141" t="s">
        <v>125</v>
      </c>
      <c r="M358" s="141" t="s">
        <v>125</v>
      </c>
      <c r="N358" s="141" t="s">
        <v>125</v>
      </c>
      <c r="O358" s="141" t="s">
        <v>125</v>
      </c>
      <c r="P358" s="141"/>
      <c r="Q358" s="77"/>
    </row>
    <row r="359" spans="1:17" x14ac:dyDescent="0.25">
      <c r="A359" s="143"/>
      <c r="B359" s="143"/>
      <c r="C359" s="143"/>
      <c r="D359" s="145"/>
      <c r="E359" s="143"/>
      <c r="F359" s="143"/>
      <c r="G359" s="143"/>
      <c r="H359" s="143"/>
      <c r="I359" s="143"/>
      <c r="J359" s="143"/>
      <c r="K359" s="143"/>
      <c r="L359" s="143"/>
      <c r="M359" s="143"/>
      <c r="N359" s="143"/>
      <c r="O359" s="143"/>
      <c r="P359" s="143"/>
      <c r="Q359" s="77"/>
    </row>
    <row r="360" spans="1:17" x14ac:dyDescent="0.25">
      <c r="A360" s="146" t="s">
        <v>1</v>
      </c>
      <c r="B360" s="146"/>
      <c r="C360" s="146"/>
      <c r="D360" s="146"/>
      <c r="E360" s="146"/>
      <c r="F360" s="146"/>
      <c r="G360" s="146"/>
      <c r="H360" s="146"/>
      <c r="I360" s="146"/>
      <c r="J360" s="146"/>
      <c r="K360" s="146"/>
      <c r="L360" s="146"/>
      <c r="M360" s="146"/>
      <c r="N360" s="146"/>
      <c r="O360" s="146"/>
      <c r="P360" s="146"/>
      <c r="Q360" s="146"/>
    </row>
    <row r="361" spans="1:17" x14ac:dyDescent="0.25">
      <c r="A361" s="146" t="s">
        <v>1</v>
      </c>
      <c r="B361" s="146"/>
      <c r="C361" s="146"/>
      <c r="D361" s="146"/>
      <c r="E361" s="146"/>
      <c r="F361" s="146"/>
      <c r="G361" s="146"/>
      <c r="H361" s="146"/>
      <c r="I361" s="146"/>
      <c r="J361" s="146"/>
      <c r="K361" s="146"/>
      <c r="L361" s="146"/>
      <c r="M361" s="146"/>
      <c r="N361" s="146"/>
      <c r="O361" s="146"/>
      <c r="P361" s="146"/>
      <c r="Q361" s="146"/>
    </row>
  </sheetData>
  <autoFilter ref="A12:Q361"/>
  <mergeCells count="2351">
    <mergeCell ref="N235:N236"/>
    <mergeCell ref="O235:O236"/>
    <mergeCell ref="D233:D234"/>
    <mergeCell ref="C233:C234"/>
    <mergeCell ref="E233:E234"/>
    <mergeCell ref="F233:F234"/>
    <mergeCell ref="G233:G234"/>
    <mergeCell ref="H233:H234"/>
    <mergeCell ref="I233:I234"/>
    <mergeCell ref="J233:J234"/>
    <mergeCell ref="K233:K234"/>
    <mergeCell ref="L233:L234"/>
    <mergeCell ref="M233:M234"/>
    <mergeCell ref="N233:N234"/>
    <mergeCell ref="O233:O234"/>
    <mergeCell ref="C239:C242"/>
    <mergeCell ref="D239:D240"/>
    <mergeCell ref="E239:E240"/>
    <mergeCell ref="F239:F240"/>
    <mergeCell ref="G239:G240"/>
    <mergeCell ref="H239:H240"/>
    <mergeCell ref="I239:I240"/>
    <mergeCell ref="J239:J240"/>
    <mergeCell ref="K239:K240"/>
    <mergeCell ref="L239:L240"/>
    <mergeCell ref="M239:M240"/>
    <mergeCell ref="N239:N240"/>
    <mergeCell ref="O239:O240"/>
    <mergeCell ref="C235:C238"/>
    <mergeCell ref="D235:D236"/>
    <mergeCell ref="E235:E236"/>
    <mergeCell ref="F235:F236"/>
    <mergeCell ref="G235:G236"/>
    <mergeCell ref="H235:H236"/>
    <mergeCell ref="C121:C124"/>
    <mergeCell ref="D121:D122"/>
    <mergeCell ref="E121:E122"/>
    <mergeCell ref="F121:F122"/>
    <mergeCell ref="G121:G122"/>
    <mergeCell ref="H121:H122"/>
    <mergeCell ref="I121:I122"/>
    <mergeCell ref="J121:J122"/>
    <mergeCell ref="K121:K122"/>
    <mergeCell ref="L121:L122"/>
    <mergeCell ref="M121:M122"/>
    <mergeCell ref="N121:N122"/>
    <mergeCell ref="O121:O122"/>
    <mergeCell ref="D193:D194"/>
    <mergeCell ref="C191:C194"/>
    <mergeCell ref="E191:E192"/>
    <mergeCell ref="F191:F192"/>
    <mergeCell ref="G191:G192"/>
    <mergeCell ref="H191:H192"/>
    <mergeCell ref="I191:I192"/>
    <mergeCell ref="J191:J192"/>
    <mergeCell ref="K191:K192"/>
    <mergeCell ref="L191:L192"/>
    <mergeCell ref="M191:M192"/>
    <mergeCell ref="N191:N192"/>
    <mergeCell ref="O191:O192"/>
    <mergeCell ref="F141:F142"/>
    <mergeCell ref="G141:G142"/>
    <mergeCell ref="H141:H142"/>
    <mergeCell ref="I141:I142"/>
    <mergeCell ref="C47:C50"/>
    <mergeCell ref="C51:C52"/>
    <mergeCell ref="A1:Q1"/>
    <mergeCell ref="A3:Q3"/>
    <mergeCell ref="A4:A12"/>
    <mergeCell ref="B4:B12"/>
    <mergeCell ref="C4:C12"/>
    <mergeCell ref="D4:D12"/>
    <mergeCell ref="E4:E12"/>
    <mergeCell ref="F4:P4"/>
    <mergeCell ref="F5:F12"/>
    <mergeCell ref="G5:G12"/>
    <mergeCell ref="H5:H12"/>
    <mergeCell ref="I5:I12"/>
    <mergeCell ref="J5:J12"/>
    <mergeCell ref="K5:K12"/>
    <mergeCell ref="L5:L12"/>
    <mergeCell ref="M5:M12"/>
    <mergeCell ref="N5:N12"/>
    <mergeCell ref="O5:O12"/>
    <mergeCell ref="P5:P12"/>
    <mergeCell ref="A13:A62"/>
    <mergeCell ref="B13:B18"/>
    <mergeCell ref="C13:C16"/>
    <mergeCell ref="D13:D14"/>
    <mergeCell ref="E13:E14"/>
    <mergeCell ref="F13:F14"/>
    <mergeCell ref="G13:G14"/>
    <mergeCell ref="H13:H14"/>
    <mergeCell ref="I13:I14"/>
    <mergeCell ref="J13:J14"/>
    <mergeCell ref="K13:K14"/>
    <mergeCell ref="L13:L14"/>
    <mergeCell ref="M13:M14"/>
    <mergeCell ref="N13:N14"/>
    <mergeCell ref="O13:O14"/>
    <mergeCell ref="P13:P14"/>
    <mergeCell ref="D15:D16"/>
    <mergeCell ref="E15:E16"/>
    <mergeCell ref="F15:F16"/>
    <mergeCell ref="G15:G16"/>
    <mergeCell ref="H15:H16"/>
    <mergeCell ref="I15:I16"/>
    <mergeCell ref="J15:J16"/>
    <mergeCell ref="K15:K16"/>
    <mergeCell ref="L15:L16"/>
    <mergeCell ref="M15:M16"/>
    <mergeCell ref="N15:N16"/>
    <mergeCell ref="O15:O16"/>
    <mergeCell ref="P15:P16"/>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B19:B26"/>
    <mergeCell ref="C19:C24"/>
    <mergeCell ref="D19:D20"/>
    <mergeCell ref="E19:E20"/>
    <mergeCell ref="F19:F20"/>
    <mergeCell ref="G19:G20"/>
    <mergeCell ref="H19:H20"/>
    <mergeCell ref="I19:I20"/>
    <mergeCell ref="J19:J20"/>
    <mergeCell ref="K19:K20"/>
    <mergeCell ref="L19:L20"/>
    <mergeCell ref="M19:M20"/>
    <mergeCell ref="N19:N20"/>
    <mergeCell ref="O19:O20"/>
    <mergeCell ref="P19:P20"/>
    <mergeCell ref="D21:D22"/>
    <mergeCell ref="E21:E22"/>
    <mergeCell ref="F21:F22"/>
    <mergeCell ref="G21:G22"/>
    <mergeCell ref="H21:H22"/>
    <mergeCell ref="I21:I22"/>
    <mergeCell ref="J21:J22"/>
    <mergeCell ref="K21:K22"/>
    <mergeCell ref="L21:L22"/>
    <mergeCell ref="M21:M22"/>
    <mergeCell ref="N21:N22"/>
    <mergeCell ref="O21:O22"/>
    <mergeCell ref="P21:P22"/>
    <mergeCell ref="D23:D24"/>
    <mergeCell ref="E23:E24"/>
    <mergeCell ref="F23:F24"/>
    <mergeCell ref="G23:G24"/>
    <mergeCell ref="H23:H24"/>
    <mergeCell ref="I23:I24"/>
    <mergeCell ref="J23:J24"/>
    <mergeCell ref="K23:K24"/>
    <mergeCell ref="L23:L24"/>
    <mergeCell ref="M23:M24"/>
    <mergeCell ref="N23:N24"/>
    <mergeCell ref="O23:O24"/>
    <mergeCell ref="P23:P24"/>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B27:B30"/>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B31:B38"/>
    <mergeCell ref="C31:C36"/>
    <mergeCell ref="D31:D32"/>
    <mergeCell ref="E31:E32"/>
    <mergeCell ref="F31:F32"/>
    <mergeCell ref="G31:G32"/>
    <mergeCell ref="H31:H32"/>
    <mergeCell ref="I31:I32"/>
    <mergeCell ref="J31:J32"/>
    <mergeCell ref="K31:K32"/>
    <mergeCell ref="L31:L32"/>
    <mergeCell ref="M31:M32"/>
    <mergeCell ref="N31:N32"/>
    <mergeCell ref="O31:O32"/>
    <mergeCell ref="P31:P32"/>
    <mergeCell ref="D33:D34"/>
    <mergeCell ref="E33:E34"/>
    <mergeCell ref="F33:F34"/>
    <mergeCell ref="G33:G34"/>
    <mergeCell ref="H33:H34"/>
    <mergeCell ref="I33:I34"/>
    <mergeCell ref="J33:J34"/>
    <mergeCell ref="K33:K34"/>
    <mergeCell ref="L33:L34"/>
    <mergeCell ref="M33:M34"/>
    <mergeCell ref="N33:N34"/>
    <mergeCell ref="O33:O34"/>
    <mergeCell ref="P33:P34"/>
    <mergeCell ref="D35:D36"/>
    <mergeCell ref="E35:E36"/>
    <mergeCell ref="F35:F36"/>
    <mergeCell ref="G35:G36"/>
    <mergeCell ref="H35:H36"/>
    <mergeCell ref="I35:I36"/>
    <mergeCell ref="J35:J36"/>
    <mergeCell ref="K35:K36"/>
    <mergeCell ref="L35:L36"/>
    <mergeCell ref="M35:M36"/>
    <mergeCell ref="N35:N36"/>
    <mergeCell ref="O35:O36"/>
    <mergeCell ref="P35:P36"/>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B39:B46"/>
    <mergeCell ref="C39:C44"/>
    <mergeCell ref="D39:D40"/>
    <mergeCell ref="E39:E40"/>
    <mergeCell ref="F39:F40"/>
    <mergeCell ref="G39:G40"/>
    <mergeCell ref="H39:H40"/>
    <mergeCell ref="I39:I40"/>
    <mergeCell ref="J39:J40"/>
    <mergeCell ref="K39:K40"/>
    <mergeCell ref="L39:L40"/>
    <mergeCell ref="M39:M40"/>
    <mergeCell ref="N39:N40"/>
    <mergeCell ref="O39:O40"/>
    <mergeCell ref="P39:P40"/>
    <mergeCell ref="D41:D42"/>
    <mergeCell ref="E41:E42"/>
    <mergeCell ref="F41:F42"/>
    <mergeCell ref="G41:G42"/>
    <mergeCell ref="H41:H42"/>
    <mergeCell ref="I41:I42"/>
    <mergeCell ref="J41:J42"/>
    <mergeCell ref="K41:K42"/>
    <mergeCell ref="L41:L42"/>
    <mergeCell ref="M41:M42"/>
    <mergeCell ref="N41:N42"/>
    <mergeCell ref="O41:O42"/>
    <mergeCell ref="P41:P42"/>
    <mergeCell ref="D43:D44"/>
    <mergeCell ref="E43:E44"/>
    <mergeCell ref="F43:F44"/>
    <mergeCell ref="G43:G44"/>
    <mergeCell ref="H43:H44"/>
    <mergeCell ref="I43:I44"/>
    <mergeCell ref="J43:J44"/>
    <mergeCell ref="K43:K44"/>
    <mergeCell ref="L43:L44"/>
    <mergeCell ref="M43:M44"/>
    <mergeCell ref="N43:N44"/>
    <mergeCell ref="O43:O44"/>
    <mergeCell ref="P43:P44"/>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B47:B52"/>
    <mergeCell ref="B53:B62"/>
    <mergeCell ref="C53:C60"/>
    <mergeCell ref="D53:D54"/>
    <mergeCell ref="E53:E54"/>
    <mergeCell ref="F53:F54"/>
    <mergeCell ref="G53:G54"/>
    <mergeCell ref="H53:H54"/>
    <mergeCell ref="I53:I54"/>
    <mergeCell ref="J53:J54"/>
    <mergeCell ref="K53:K54"/>
    <mergeCell ref="L53:L54"/>
    <mergeCell ref="M53:M54"/>
    <mergeCell ref="N53:N54"/>
    <mergeCell ref="O53:O54"/>
    <mergeCell ref="P53:P54"/>
    <mergeCell ref="D55:D56"/>
    <mergeCell ref="E55:E56"/>
    <mergeCell ref="F55:F56"/>
    <mergeCell ref="G55:G56"/>
    <mergeCell ref="H55:H56"/>
    <mergeCell ref="I55:I56"/>
    <mergeCell ref="J55:J56"/>
    <mergeCell ref="K55:K56"/>
    <mergeCell ref="L55:L56"/>
    <mergeCell ref="M55:M56"/>
    <mergeCell ref="N55:N56"/>
    <mergeCell ref="O55:O56"/>
    <mergeCell ref="P55:P56"/>
    <mergeCell ref="D57:D58"/>
    <mergeCell ref="E57:E58"/>
    <mergeCell ref="F57:F58"/>
    <mergeCell ref="G57:G58"/>
    <mergeCell ref="H57:H58"/>
    <mergeCell ref="I57:I58"/>
    <mergeCell ref="J57:J58"/>
    <mergeCell ref="K57:K58"/>
    <mergeCell ref="L57:L58"/>
    <mergeCell ref="M57:M58"/>
    <mergeCell ref="N57:N58"/>
    <mergeCell ref="O57:O58"/>
    <mergeCell ref="P57:P58"/>
    <mergeCell ref="D59:D60"/>
    <mergeCell ref="E59:E60"/>
    <mergeCell ref="F59:F60"/>
    <mergeCell ref="G59:G60"/>
    <mergeCell ref="H59:H60"/>
    <mergeCell ref="I59:I60"/>
    <mergeCell ref="J59:J60"/>
    <mergeCell ref="K59:K60"/>
    <mergeCell ref="L59:L60"/>
    <mergeCell ref="M59:M60"/>
    <mergeCell ref="N59:N60"/>
    <mergeCell ref="O59:O60"/>
    <mergeCell ref="P59:P60"/>
    <mergeCell ref="A63:A104"/>
    <mergeCell ref="B63:B68"/>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M63:M64"/>
    <mergeCell ref="N63:N64"/>
    <mergeCell ref="O63:O64"/>
    <mergeCell ref="P63:P64"/>
    <mergeCell ref="K65:K66"/>
    <mergeCell ref="L65:L66"/>
    <mergeCell ref="M65:M66"/>
    <mergeCell ref="N65:N66"/>
    <mergeCell ref="O65:O66"/>
    <mergeCell ref="P65:P66"/>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C63:C66"/>
    <mergeCell ref="D63:D64"/>
    <mergeCell ref="E63:E64"/>
    <mergeCell ref="F63:F64"/>
    <mergeCell ref="G63:G64"/>
    <mergeCell ref="H63:H64"/>
    <mergeCell ref="I63:I64"/>
    <mergeCell ref="J63:J64"/>
    <mergeCell ref="K63:K64"/>
    <mergeCell ref="L63:L64"/>
    <mergeCell ref="B69:B72"/>
    <mergeCell ref="C69:C70"/>
    <mergeCell ref="D69:D70"/>
    <mergeCell ref="E69:E70"/>
    <mergeCell ref="F69:F70"/>
    <mergeCell ref="G69:G70"/>
    <mergeCell ref="H69:H70"/>
    <mergeCell ref="I69:I70"/>
    <mergeCell ref="J69:J70"/>
    <mergeCell ref="K69:K70"/>
    <mergeCell ref="L69:L70"/>
    <mergeCell ref="M69:M70"/>
    <mergeCell ref="N69:N70"/>
    <mergeCell ref="O69:O70"/>
    <mergeCell ref="P69:P70"/>
    <mergeCell ref="C71:C72"/>
    <mergeCell ref="D71:D72"/>
    <mergeCell ref="E71:E72"/>
    <mergeCell ref="F71:F72"/>
    <mergeCell ref="G71:G72"/>
    <mergeCell ref="H71:H72"/>
    <mergeCell ref="I71:I72"/>
    <mergeCell ref="J71:J72"/>
    <mergeCell ref="K71:K72"/>
    <mergeCell ref="L71:L72"/>
    <mergeCell ref="M71:M72"/>
    <mergeCell ref="N71:N72"/>
    <mergeCell ref="O71:O72"/>
    <mergeCell ref="P71:P72"/>
    <mergeCell ref="B73:B90"/>
    <mergeCell ref="C73:C88"/>
    <mergeCell ref="D73:D74"/>
    <mergeCell ref="E73:E74"/>
    <mergeCell ref="F73:F74"/>
    <mergeCell ref="G73:G74"/>
    <mergeCell ref="H73:H74"/>
    <mergeCell ref="I73:I74"/>
    <mergeCell ref="J73:J74"/>
    <mergeCell ref="K73:K74"/>
    <mergeCell ref="L73:L74"/>
    <mergeCell ref="M73:M74"/>
    <mergeCell ref="N73:N74"/>
    <mergeCell ref="O73:O74"/>
    <mergeCell ref="P73:P74"/>
    <mergeCell ref="D75:D76"/>
    <mergeCell ref="E75:E76"/>
    <mergeCell ref="F75:F76"/>
    <mergeCell ref="G75:G76"/>
    <mergeCell ref="H75:H76"/>
    <mergeCell ref="I75:I76"/>
    <mergeCell ref="J75:J76"/>
    <mergeCell ref="K75:K76"/>
    <mergeCell ref="L75:L76"/>
    <mergeCell ref="M75:M76"/>
    <mergeCell ref="N75:N76"/>
    <mergeCell ref="O75:O76"/>
    <mergeCell ref="P75:P76"/>
    <mergeCell ref="D77:D78"/>
    <mergeCell ref="E77:E78"/>
    <mergeCell ref="F77:F78"/>
    <mergeCell ref="G77:G78"/>
    <mergeCell ref="H77:H78"/>
    <mergeCell ref="I77:I78"/>
    <mergeCell ref="J77:J78"/>
    <mergeCell ref="K77:K78"/>
    <mergeCell ref="L77:L78"/>
    <mergeCell ref="M77:M78"/>
    <mergeCell ref="N77:N78"/>
    <mergeCell ref="O77:O78"/>
    <mergeCell ref="P77:P78"/>
    <mergeCell ref="D79:D80"/>
    <mergeCell ref="E79:E80"/>
    <mergeCell ref="F79:F80"/>
    <mergeCell ref="G79:G80"/>
    <mergeCell ref="H79:H80"/>
    <mergeCell ref="I79:I80"/>
    <mergeCell ref="J79:J80"/>
    <mergeCell ref="K79:K80"/>
    <mergeCell ref="L79:L80"/>
    <mergeCell ref="M79:M80"/>
    <mergeCell ref="N79:N80"/>
    <mergeCell ref="O79:O80"/>
    <mergeCell ref="P79:P80"/>
    <mergeCell ref="D81:D82"/>
    <mergeCell ref="E81:E82"/>
    <mergeCell ref="F81:F82"/>
    <mergeCell ref="G81:G82"/>
    <mergeCell ref="H81:H82"/>
    <mergeCell ref="I81:I82"/>
    <mergeCell ref="J81:J82"/>
    <mergeCell ref="K81:K82"/>
    <mergeCell ref="L81:L82"/>
    <mergeCell ref="M81:M82"/>
    <mergeCell ref="N81:N82"/>
    <mergeCell ref="O81:O82"/>
    <mergeCell ref="P81:P82"/>
    <mergeCell ref="D83:D84"/>
    <mergeCell ref="E83:E84"/>
    <mergeCell ref="F83:F84"/>
    <mergeCell ref="G83:G84"/>
    <mergeCell ref="H83:H84"/>
    <mergeCell ref="I83:I84"/>
    <mergeCell ref="J83:J84"/>
    <mergeCell ref="K83:K84"/>
    <mergeCell ref="L83:L84"/>
    <mergeCell ref="M83:M84"/>
    <mergeCell ref="N83:N84"/>
    <mergeCell ref="O83:O84"/>
    <mergeCell ref="P83:P84"/>
    <mergeCell ref="D85:D86"/>
    <mergeCell ref="E85:E86"/>
    <mergeCell ref="F85:F86"/>
    <mergeCell ref="G85:G86"/>
    <mergeCell ref="H85:H86"/>
    <mergeCell ref="I85:I86"/>
    <mergeCell ref="J85:J86"/>
    <mergeCell ref="K85:K86"/>
    <mergeCell ref="L85:L86"/>
    <mergeCell ref="M85:M86"/>
    <mergeCell ref="N85:N86"/>
    <mergeCell ref="O85:O86"/>
    <mergeCell ref="P85:P86"/>
    <mergeCell ref="D87:D88"/>
    <mergeCell ref="E87:E88"/>
    <mergeCell ref="F87:F88"/>
    <mergeCell ref="G87:G88"/>
    <mergeCell ref="H87:H88"/>
    <mergeCell ref="I87:I88"/>
    <mergeCell ref="J87:J88"/>
    <mergeCell ref="K87:K88"/>
    <mergeCell ref="L87:L88"/>
    <mergeCell ref="M87:M88"/>
    <mergeCell ref="N87:N88"/>
    <mergeCell ref="O87:O88"/>
    <mergeCell ref="P87:P88"/>
    <mergeCell ref="C89:C90"/>
    <mergeCell ref="D89:D90"/>
    <mergeCell ref="E89:E90"/>
    <mergeCell ref="F89:F90"/>
    <mergeCell ref="G89:G90"/>
    <mergeCell ref="H89:H90"/>
    <mergeCell ref="I89:I90"/>
    <mergeCell ref="J89:J90"/>
    <mergeCell ref="K89:K90"/>
    <mergeCell ref="L89:L90"/>
    <mergeCell ref="M89:M90"/>
    <mergeCell ref="N89:N90"/>
    <mergeCell ref="O89:O90"/>
    <mergeCell ref="P89:P90"/>
    <mergeCell ref="B91:B94"/>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B95:B98"/>
    <mergeCell ref="C95:C96"/>
    <mergeCell ref="D95:D96"/>
    <mergeCell ref="E95:E96"/>
    <mergeCell ref="F95:F96"/>
    <mergeCell ref="G95:G96"/>
    <mergeCell ref="H95:H96"/>
    <mergeCell ref="I95:I96"/>
    <mergeCell ref="J95:J96"/>
    <mergeCell ref="K95:K96"/>
    <mergeCell ref="L95:L96"/>
    <mergeCell ref="M95:M96"/>
    <mergeCell ref="N95:N96"/>
    <mergeCell ref="O95:O96"/>
    <mergeCell ref="P95:P96"/>
    <mergeCell ref="C97:C98"/>
    <mergeCell ref="D97:D98"/>
    <mergeCell ref="E97:E98"/>
    <mergeCell ref="F97:F98"/>
    <mergeCell ref="G97:G98"/>
    <mergeCell ref="H97:H98"/>
    <mergeCell ref="I97:I98"/>
    <mergeCell ref="J97:J98"/>
    <mergeCell ref="K97:K98"/>
    <mergeCell ref="L97:L98"/>
    <mergeCell ref="M97:M98"/>
    <mergeCell ref="N97:N98"/>
    <mergeCell ref="O97:O98"/>
    <mergeCell ref="P97:P98"/>
    <mergeCell ref="B99:B104"/>
    <mergeCell ref="C99:C102"/>
    <mergeCell ref="D99:D100"/>
    <mergeCell ref="E99:E100"/>
    <mergeCell ref="F99:F100"/>
    <mergeCell ref="G99:G100"/>
    <mergeCell ref="H99:H100"/>
    <mergeCell ref="I99:I100"/>
    <mergeCell ref="J99:J100"/>
    <mergeCell ref="K99:K100"/>
    <mergeCell ref="L99:L100"/>
    <mergeCell ref="M99:M100"/>
    <mergeCell ref="N99:N100"/>
    <mergeCell ref="O99:O100"/>
    <mergeCell ref="P99:P100"/>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A105:A146"/>
    <mergeCell ref="B105:B112"/>
    <mergeCell ref="C105:C110"/>
    <mergeCell ref="D105:D106"/>
    <mergeCell ref="C125:C128"/>
    <mergeCell ref="D125:D126"/>
    <mergeCell ref="E125:E126"/>
    <mergeCell ref="F125:F126"/>
    <mergeCell ref="G125:G126"/>
    <mergeCell ref="H125:H126"/>
    <mergeCell ref="I125:I126"/>
    <mergeCell ref="J125:J126"/>
    <mergeCell ref="K125:K126"/>
    <mergeCell ref="L125:L126"/>
    <mergeCell ref="M125:M126"/>
    <mergeCell ref="N125:N126"/>
    <mergeCell ref="O125:O126"/>
    <mergeCell ref="I107:I108"/>
    <mergeCell ref="J107:J108"/>
    <mergeCell ref="K107:K108"/>
    <mergeCell ref="L107:L108"/>
    <mergeCell ref="M107:M108"/>
    <mergeCell ref="N107:N108"/>
    <mergeCell ref="O107:O108"/>
    <mergeCell ref="P107:P108"/>
    <mergeCell ref="C103:C104"/>
    <mergeCell ref="D103:D104"/>
    <mergeCell ref="E103:E104"/>
    <mergeCell ref="F103:F104"/>
    <mergeCell ref="G103:G104"/>
    <mergeCell ref="H103:H104"/>
    <mergeCell ref="I103:I104"/>
    <mergeCell ref="J103:J104"/>
    <mergeCell ref="K103:K104"/>
    <mergeCell ref="L103:L104"/>
    <mergeCell ref="M103:M104"/>
    <mergeCell ref="N103:N104"/>
    <mergeCell ref="O103:O104"/>
    <mergeCell ref="P103:P104"/>
    <mergeCell ref="P109:P110"/>
    <mergeCell ref="C111:C112"/>
    <mergeCell ref="D111:D112"/>
    <mergeCell ref="E111:E112"/>
    <mergeCell ref="F111:F112"/>
    <mergeCell ref="G111:G112"/>
    <mergeCell ref="H111:H112"/>
    <mergeCell ref="I111:I112"/>
    <mergeCell ref="J111:J112"/>
    <mergeCell ref="K111:K112"/>
    <mergeCell ref="L111:L112"/>
    <mergeCell ref="M111:M112"/>
    <mergeCell ref="N111:N112"/>
    <mergeCell ref="O111:O112"/>
    <mergeCell ref="P111:P112"/>
    <mergeCell ref="E105:E106"/>
    <mergeCell ref="F105:F106"/>
    <mergeCell ref="G105:G106"/>
    <mergeCell ref="H105:H106"/>
    <mergeCell ref="I105:I106"/>
    <mergeCell ref="J105:J106"/>
    <mergeCell ref="K105:K106"/>
    <mergeCell ref="L105:L106"/>
    <mergeCell ref="M105:M106"/>
    <mergeCell ref="N105:N106"/>
    <mergeCell ref="O105:O106"/>
    <mergeCell ref="P105:P106"/>
    <mergeCell ref="D107:D108"/>
    <mergeCell ref="E107:E108"/>
    <mergeCell ref="F107:F108"/>
    <mergeCell ref="G107:G108"/>
    <mergeCell ref="H107:H108"/>
    <mergeCell ref="B113:B120"/>
    <mergeCell ref="C113:C116"/>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D115:D116"/>
    <mergeCell ref="E115:E116"/>
    <mergeCell ref="F115:F116"/>
    <mergeCell ref="C119:C120"/>
    <mergeCell ref="D119:D120"/>
    <mergeCell ref="E119:E120"/>
    <mergeCell ref="F119:F120"/>
    <mergeCell ref="G119:G120"/>
    <mergeCell ref="H119:H120"/>
    <mergeCell ref="I119:I120"/>
    <mergeCell ref="J119:J120"/>
    <mergeCell ref="K119:K120"/>
    <mergeCell ref="L119:L120"/>
    <mergeCell ref="M119:M120"/>
    <mergeCell ref="N119:N120"/>
    <mergeCell ref="O119:O120"/>
    <mergeCell ref="P119:P120"/>
    <mergeCell ref="G115:G116"/>
    <mergeCell ref="H115:H116"/>
    <mergeCell ref="I115:I116"/>
    <mergeCell ref="J115:J116"/>
    <mergeCell ref="K115:K116"/>
    <mergeCell ref="L115:L116"/>
    <mergeCell ref="M115:M116"/>
    <mergeCell ref="N115:N116"/>
    <mergeCell ref="O115:O116"/>
    <mergeCell ref="P115:P116"/>
    <mergeCell ref="B121:B128"/>
    <mergeCell ref="D123:D124"/>
    <mergeCell ref="E123:E124"/>
    <mergeCell ref="F123:F124"/>
    <mergeCell ref="G123:G124"/>
    <mergeCell ref="H123:H124"/>
    <mergeCell ref="I123:I124"/>
    <mergeCell ref="J123:J124"/>
    <mergeCell ref="K123:K124"/>
    <mergeCell ref="L123:L124"/>
    <mergeCell ref="M123:M124"/>
    <mergeCell ref="N123:N124"/>
    <mergeCell ref="O123:O124"/>
    <mergeCell ref="P123:P124"/>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B129:B132"/>
    <mergeCell ref="C129:C130"/>
    <mergeCell ref="D129:D130"/>
    <mergeCell ref="E129:E130"/>
    <mergeCell ref="F129:F130"/>
    <mergeCell ref="G129:G130"/>
    <mergeCell ref="H129:H130"/>
    <mergeCell ref="I129:I130"/>
    <mergeCell ref="J129:J130"/>
    <mergeCell ref="K129:K130"/>
    <mergeCell ref="L129:L130"/>
    <mergeCell ref="M129:M130"/>
    <mergeCell ref="N129:N130"/>
    <mergeCell ref="O129:O130"/>
    <mergeCell ref="P129:P130"/>
    <mergeCell ref="C131:C132"/>
    <mergeCell ref="D131:D132"/>
    <mergeCell ref="E131:E132"/>
    <mergeCell ref="F131:F132"/>
    <mergeCell ref="G131:G132"/>
    <mergeCell ref="H131:H132"/>
    <mergeCell ref="I131:I132"/>
    <mergeCell ref="J131:J132"/>
    <mergeCell ref="K131:K132"/>
    <mergeCell ref="L131:L132"/>
    <mergeCell ref="M131:M132"/>
    <mergeCell ref="N131:N132"/>
    <mergeCell ref="O131:O132"/>
    <mergeCell ref="P131:P132"/>
    <mergeCell ref="B133:B136"/>
    <mergeCell ref="C133:C134"/>
    <mergeCell ref="E133:E134"/>
    <mergeCell ref="F133:F134"/>
    <mergeCell ref="G133:G134"/>
    <mergeCell ref="H133:H134"/>
    <mergeCell ref="I133:I134"/>
    <mergeCell ref="J133:J134"/>
    <mergeCell ref="K133:K134"/>
    <mergeCell ref="L133:L134"/>
    <mergeCell ref="M133:M134"/>
    <mergeCell ref="N133:N134"/>
    <mergeCell ref="O133:O134"/>
    <mergeCell ref="P133:P134"/>
    <mergeCell ref="C135:C136"/>
    <mergeCell ref="E135:E136"/>
    <mergeCell ref="F135:F136"/>
    <mergeCell ref="G135:G136"/>
    <mergeCell ref="H135:H136"/>
    <mergeCell ref="I135:I136"/>
    <mergeCell ref="J135:J136"/>
    <mergeCell ref="K135:K136"/>
    <mergeCell ref="L135:L136"/>
    <mergeCell ref="M135:M136"/>
    <mergeCell ref="N135:N136"/>
    <mergeCell ref="O135:O136"/>
    <mergeCell ref="P135:P136"/>
    <mergeCell ref="D133:D136"/>
    <mergeCell ref="B137:B142"/>
    <mergeCell ref="C137:C138"/>
    <mergeCell ref="D137:D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C141:C142"/>
    <mergeCell ref="D141:D142"/>
    <mergeCell ref="E141:E142"/>
    <mergeCell ref="J141:J142"/>
    <mergeCell ref="K141:K142"/>
    <mergeCell ref="L141:L142"/>
    <mergeCell ref="M141:M142"/>
    <mergeCell ref="N141:N142"/>
    <mergeCell ref="O141:O142"/>
    <mergeCell ref="P141:P142"/>
    <mergeCell ref="B143:B146"/>
    <mergeCell ref="C143:C144"/>
    <mergeCell ref="D143:D144"/>
    <mergeCell ref="E143:E144"/>
    <mergeCell ref="F143:F144"/>
    <mergeCell ref="G143:G144"/>
    <mergeCell ref="H143:H144"/>
    <mergeCell ref="I143:I144"/>
    <mergeCell ref="J143:J144"/>
    <mergeCell ref="K143:K144"/>
    <mergeCell ref="L143:L144"/>
    <mergeCell ref="M143:M144"/>
    <mergeCell ref="N143:N144"/>
    <mergeCell ref="O143:O144"/>
    <mergeCell ref="P143:P144"/>
    <mergeCell ref="C145:C146"/>
    <mergeCell ref="D145:D146"/>
    <mergeCell ref="E145:E146"/>
    <mergeCell ref="F145:F146"/>
    <mergeCell ref="G145:G146"/>
    <mergeCell ref="H145:H146"/>
    <mergeCell ref="I145:I146"/>
    <mergeCell ref="J145:J146"/>
    <mergeCell ref="K145:K146"/>
    <mergeCell ref="L145:L146"/>
    <mergeCell ref="M145:M146"/>
    <mergeCell ref="N145:N146"/>
    <mergeCell ref="O145:O146"/>
    <mergeCell ref="P145:P146"/>
    <mergeCell ref="A147:A172"/>
    <mergeCell ref="B147:B150"/>
    <mergeCell ref="C147:C148"/>
    <mergeCell ref="D147:D148"/>
    <mergeCell ref="E147:E148"/>
    <mergeCell ref="F147:F148"/>
    <mergeCell ref="G147:G148"/>
    <mergeCell ref="H147:H148"/>
    <mergeCell ref="I147:I148"/>
    <mergeCell ref="J147:J148"/>
    <mergeCell ref="K147:K148"/>
    <mergeCell ref="L147:L148"/>
    <mergeCell ref="M147:M148"/>
    <mergeCell ref="N147:N148"/>
    <mergeCell ref="O147:O148"/>
    <mergeCell ref="P147:P148"/>
    <mergeCell ref="C149:C150"/>
    <mergeCell ref="D149:D150"/>
    <mergeCell ref="E149:E150"/>
    <mergeCell ref="F149:F150"/>
    <mergeCell ref="G149:G150"/>
    <mergeCell ref="H149:H150"/>
    <mergeCell ref="I149:I150"/>
    <mergeCell ref="J149:J150"/>
    <mergeCell ref="K149:K150"/>
    <mergeCell ref="L149:L150"/>
    <mergeCell ref="M149:M150"/>
    <mergeCell ref="N149:N150"/>
    <mergeCell ref="O149:O150"/>
    <mergeCell ref="P149:P150"/>
    <mergeCell ref="B151:B154"/>
    <mergeCell ref="C151:C152"/>
    <mergeCell ref="D151:D152"/>
    <mergeCell ref="E151:E152"/>
    <mergeCell ref="F151:F152"/>
    <mergeCell ref="G151:G152"/>
    <mergeCell ref="H151:H152"/>
    <mergeCell ref="I151:I152"/>
    <mergeCell ref="J151:J152"/>
    <mergeCell ref="K151:K152"/>
    <mergeCell ref="L151:L152"/>
    <mergeCell ref="M151:M152"/>
    <mergeCell ref="N151:N152"/>
    <mergeCell ref="O151:O152"/>
    <mergeCell ref="P151:P152"/>
    <mergeCell ref="C153:C154"/>
    <mergeCell ref="D153:D154"/>
    <mergeCell ref="E153:E154"/>
    <mergeCell ref="F153:F154"/>
    <mergeCell ref="G153:G154"/>
    <mergeCell ref="H153:H154"/>
    <mergeCell ref="I153:I154"/>
    <mergeCell ref="J153:J154"/>
    <mergeCell ref="K153:K154"/>
    <mergeCell ref="L153:L154"/>
    <mergeCell ref="M153:M154"/>
    <mergeCell ref="N153:N154"/>
    <mergeCell ref="O153:O154"/>
    <mergeCell ref="P153:P154"/>
    <mergeCell ref="B155:B158"/>
    <mergeCell ref="C155:C156"/>
    <mergeCell ref="D155:D156"/>
    <mergeCell ref="E155:E156"/>
    <mergeCell ref="F155:F156"/>
    <mergeCell ref="G155:G156"/>
    <mergeCell ref="H155:H156"/>
    <mergeCell ref="I155:I156"/>
    <mergeCell ref="J155:J156"/>
    <mergeCell ref="K155:K156"/>
    <mergeCell ref="L155:L156"/>
    <mergeCell ref="M155:M156"/>
    <mergeCell ref="N155:N156"/>
    <mergeCell ref="O155:O156"/>
    <mergeCell ref="P155:P156"/>
    <mergeCell ref="C157:C158"/>
    <mergeCell ref="D157:D158"/>
    <mergeCell ref="E157:E158"/>
    <mergeCell ref="F157:F158"/>
    <mergeCell ref="G157:G158"/>
    <mergeCell ref="H157:H158"/>
    <mergeCell ref="I157:I158"/>
    <mergeCell ref="J157:J158"/>
    <mergeCell ref="K157:K158"/>
    <mergeCell ref="L157:L158"/>
    <mergeCell ref="M157:M158"/>
    <mergeCell ref="N157:N158"/>
    <mergeCell ref="O157:O158"/>
    <mergeCell ref="P157:P158"/>
    <mergeCell ref="B159:B166"/>
    <mergeCell ref="C159:C164"/>
    <mergeCell ref="D159:D160"/>
    <mergeCell ref="E159:E160"/>
    <mergeCell ref="F159:F160"/>
    <mergeCell ref="G159:G160"/>
    <mergeCell ref="H159:H160"/>
    <mergeCell ref="I159:I160"/>
    <mergeCell ref="J159:J160"/>
    <mergeCell ref="K159:K160"/>
    <mergeCell ref="L159:L160"/>
    <mergeCell ref="M159:M160"/>
    <mergeCell ref="N159:N160"/>
    <mergeCell ref="O159:O160"/>
    <mergeCell ref="P159:P160"/>
    <mergeCell ref="D161:D162"/>
    <mergeCell ref="E161:E162"/>
    <mergeCell ref="F161:F162"/>
    <mergeCell ref="G161:G162"/>
    <mergeCell ref="H161:H162"/>
    <mergeCell ref="I161:I162"/>
    <mergeCell ref="J161:J162"/>
    <mergeCell ref="K161:K162"/>
    <mergeCell ref="L161:L162"/>
    <mergeCell ref="M161:M162"/>
    <mergeCell ref="N161:N162"/>
    <mergeCell ref="O161:O162"/>
    <mergeCell ref="P161:P162"/>
    <mergeCell ref="D163:D164"/>
    <mergeCell ref="E163:E164"/>
    <mergeCell ref="F163:F164"/>
    <mergeCell ref="G163:G164"/>
    <mergeCell ref="H163:H164"/>
    <mergeCell ref="I163:I164"/>
    <mergeCell ref="J163:J164"/>
    <mergeCell ref="K163:K164"/>
    <mergeCell ref="L163:L164"/>
    <mergeCell ref="M163:M164"/>
    <mergeCell ref="N163:N164"/>
    <mergeCell ref="O163:O164"/>
    <mergeCell ref="P163:P164"/>
    <mergeCell ref="C165:C166"/>
    <mergeCell ref="D165:D166"/>
    <mergeCell ref="E165:E166"/>
    <mergeCell ref="F165:F166"/>
    <mergeCell ref="G165:G166"/>
    <mergeCell ref="H165:H166"/>
    <mergeCell ref="I165:I166"/>
    <mergeCell ref="J165:J166"/>
    <mergeCell ref="K165:K166"/>
    <mergeCell ref="L165:L166"/>
    <mergeCell ref="M165:M166"/>
    <mergeCell ref="N165:N166"/>
    <mergeCell ref="O165:O166"/>
    <mergeCell ref="P165:P166"/>
    <mergeCell ref="B167:B172"/>
    <mergeCell ref="C167:C170"/>
    <mergeCell ref="D167: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D169:D170"/>
    <mergeCell ref="E169:E170"/>
    <mergeCell ref="F169:F170"/>
    <mergeCell ref="G169:G170"/>
    <mergeCell ref="H169:H170"/>
    <mergeCell ref="I169:I170"/>
    <mergeCell ref="J169:J170"/>
    <mergeCell ref="K169:K170"/>
    <mergeCell ref="L169:L170"/>
    <mergeCell ref="M169:M170"/>
    <mergeCell ref="N169:N170"/>
    <mergeCell ref="O169:O170"/>
    <mergeCell ref="P169:P170"/>
    <mergeCell ref="C171:C172"/>
    <mergeCell ref="D171:D172"/>
    <mergeCell ref="E171:E172"/>
    <mergeCell ref="F171:F172"/>
    <mergeCell ref="G171:G172"/>
    <mergeCell ref="H171:H172"/>
    <mergeCell ref="I171:I172"/>
    <mergeCell ref="J171:J172"/>
    <mergeCell ref="K171:K172"/>
    <mergeCell ref="L171:L172"/>
    <mergeCell ref="M171:M172"/>
    <mergeCell ref="N171:N172"/>
    <mergeCell ref="O171:O172"/>
    <mergeCell ref="P171:P172"/>
    <mergeCell ref="A173:A206"/>
    <mergeCell ref="B173:B178"/>
    <mergeCell ref="C173:C176"/>
    <mergeCell ref="D173:D174"/>
    <mergeCell ref="E173:E174"/>
    <mergeCell ref="F173:F174"/>
    <mergeCell ref="G173:G174"/>
    <mergeCell ref="H173:H174"/>
    <mergeCell ref="I173:I174"/>
    <mergeCell ref="J173:J174"/>
    <mergeCell ref="K173:K174"/>
    <mergeCell ref="L173:L174"/>
    <mergeCell ref="M173:M174"/>
    <mergeCell ref="N173:N174"/>
    <mergeCell ref="O173:O174"/>
    <mergeCell ref="P173:P174"/>
    <mergeCell ref="D175:D176"/>
    <mergeCell ref="E175:E176"/>
    <mergeCell ref="F175:F176"/>
    <mergeCell ref="G175:G176"/>
    <mergeCell ref="H175:H176"/>
    <mergeCell ref="I175:I176"/>
    <mergeCell ref="J175:J176"/>
    <mergeCell ref="K175:K176"/>
    <mergeCell ref="L175:L176"/>
    <mergeCell ref="M175:M176"/>
    <mergeCell ref="N175:N176"/>
    <mergeCell ref="O175:O176"/>
    <mergeCell ref="P175:P176"/>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B179:B182"/>
    <mergeCell ref="C179:C180"/>
    <mergeCell ref="D179:D180"/>
    <mergeCell ref="E179:E180"/>
    <mergeCell ref="F179:F180"/>
    <mergeCell ref="G179:G180"/>
    <mergeCell ref="H179:H180"/>
    <mergeCell ref="I179:I180"/>
    <mergeCell ref="J179:J180"/>
    <mergeCell ref="K179:K180"/>
    <mergeCell ref="L179:L180"/>
    <mergeCell ref="M179:M180"/>
    <mergeCell ref="N179:N180"/>
    <mergeCell ref="O179:O180"/>
    <mergeCell ref="P179:P180"/>
    <mergeCell ref="C181:C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181:P182"/>
    <mergeCell ref="B183:B188"/>
    <mergeCell ref="C183:C186"/>
    <mergeCell ref="D183:D184"/>
    <mergeCell ref="E183:E184"/>
    <mergeCell ref="F183:F184"/>
    <mergeCell ref="G183:G184"/>
    <mergeCell ref="H183:H184"/>
    <mergeCell ref="I183:I184"/>
    <mergeCell ref="J183:J184"/>
    <mergeCell ref="K183:K184"/>
    <mergeCell ref="L183:L184"/>
    <mergeCell ref="M183:M184"/>
    <mergeCell ref="N183:N184"/>
    <mergeCell ref="O183:O184"/>
    <mergeCell ref="P183:P184"/>
    <mergeCell ref="D185:D186"/>
    <mergeCell ref="E185:E186"/>
    <mergeCell ref="F185:F186"/>
    <mergeCell ref="G185:G186"/>
    <mergeCell ref="H185:H186"/>
    <mergeCell ref="I185:I186"/>
    <mergeCell ref="J185:J186"/>
    <mergeCell ref="K185:K186"/>
    <mergeCell ref="L185:L186"/>
    <mergeCell ref="M185:M186"/>
    <mergeCell ref="N185:N186"/>
    <mergeCell ref="O185:O186"/>
    <mergeCell ref="P185:P186"/>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B189:B194"/>
    <mergeCell ref="C189:C190"/>
    <mergeCell ref="D189:D190"/>
    <mergeCell ref="E189:E190"/>
    <mergeCell ref="F189:F190"/>
    <mergeCell ref="G189:G190"/>
    <mergeCell ref="H189:H190"/>
    <mergeCell ref="I189:I190"/>
    <mergeCell ref="J189:J190"/>
    <mergeCell ref="K189:K190"/>
    <mergeCell ref="L189:L190"/>
    <mergeCell ref="M189:M190"/>
    <mergeCell ref="N189:N190"/>
    <mergeCell ref="O189:O190"/>
    <mergeCell ref="P189:P190"/>
    <mergeCell ref="D191:D192"/>
    <mergeCell ref="E193:E194"/>
    <mergeCell ref="F193:F194"/>
    <mergeCell ref="G193:G194"/>
    <mergeCell ref="H193:H194"/>
    <mergeCell ref="I193:I194"/>
    <mergeCell ref="J193:J194"/>
    <mergeCell ref="K193:K194"/>
    <mergeCell ref="L193:L194"/>
    <mergeCell ref="M193:M194"/>
    <mergeCell ref="N193:N194"/>
    <mergeCell ref="O193:O194"/>
    <mergeCell ref="P193:P194"/>
    <mergeCell ref="B195:B200"/>
    <mergeCell ref="C195:C198"/>
    <mergeCell ref="D195:D196"/>
    <mergeCell ref="E195:E196"/>
    <mergeCell ref="F195:F196"/>
    <mergeCell ref="G195:G196"/>
    <mergeCell ref="H195:H196"/>
    <mergeCell ref="I195:I196"/>
    <mergeCell ref="J195:J196"/>
    <mergeCell ref="K195:K196"/>
    <mergeCell ref="L195:L196"/>
    <mergeCell ref="M195:M196"/>
    <mergeCell ref="N195:N196"/>
    <mergeCell ref="O195:O196"/>
    <mergeCell ref="P195:P196"/>
    <mergeCell ref="D197:D198"/>
    <mergeCell ref="E197:E198"/>
    <mergeCell ref="F197:F198"/>
    <mergeCell ref="G197:G198"/>
    <mergeCell ref="H197:H198"/>
    <mergeCell ref="I197:I198"/>
    <mergeCell ref="J197:J198"/>
    <mergeCell ref="K197:K198"/>
    <mergeCell ref="L197:L198"/>
    <mergeCell ref="M197:M198"/>
    <mergeCell ref="N197:N198"/>
    <mergeCell ref="O197:O198"/>
    <mergeCell ref="P197:P198"/>
    <mergeCell ref="C199:C200"/>
    <mergeCell ref="D199:D200"/>
    <mergeCell ref="E199:E200"/>
    <mergeCell ref="F199:F200"/>
    <mergeCell ref="G199:G200"/>
    <mergeCell ref="H199:H200"/>
    <mergeCell ref="I199:I200"/>
    <mergeCell ref="J199:J200"/>
    <mergeCell ref="K199:K200"/>
    <mergeCell ref="L199:L200"/>
    <mergeCell ref="M199:M200"/>
    <mergeCell ref="N199:N200"/>
    <mergeCell ref="O199:O200"/>
    <mergeCell ref="P199:P200"/>
    <mergeCell ref="B201:B206"/>
    <mergeCell ref="C201:C204"/>
    <mergeCell ref="D201:D202"/>
    <mergeCell ref="E201:E202"/>
    <mergeCell ref="F201:F202"/>
    <mergeCell ref="G201:G202"/>
    <mergeCell ref="H201:H202"/>
    <mergeCell ref="I201:I202"/>
    <mergeCell ref="J201:J202"/>
    <mergeCell ref="K201:K202"/>
    <mergeCell ref="L201:L202"/>
    <mergeCell ref="M201:M202"/>
    <mergeCell ref="N201:N202"/>
    <mergeCell ref="O201:O202"/>
    <mergeCell ref="P201:P202"/>
    <mergeCell ref="D203:D204"/>
    <mergeCell ref="E203:E204"/>
    <mergeCell ref="F203:F204"/>
    <mergeCell ref="G203:G204"/>
    <mergeCell ref="H203:H204"/>
    <mergeCell ref="I203:I204"/>
    <mergeCell ref="J203:J204"/>
    <mergeCell ref="K203:K204"/>
    <mergeCell ref="L203:L204"/>
    <mergeCell ref="M203:M204"/>
    <mergeCell ref="N203:N204"/>
    <mergeCell ref="O203:O204"/>
    <mergeCell ref="P203:P204"/>
    <mergeCell ref="C205:C206"/>
    <mergeCell ref="D205:D206"/>
    <mergeCell ref="E205:E206"/>
    <mergeCell ref="F205:F206"/>
    <mergeCell ref="G205:G206"/>
    <mergeCell ref="H205:H206"/>
    <mergeCell ref="I205:I206"/>
    <mergeCell ref="J205:J206"/>
    <mergeCell ref="K205:K206"/>
    <mergeCell ref="L205:L206"/>
    <mergeCell ref="M205:M206"/>
    <mergeCell ref="N205:N206"/>
    <mergeCell ref="O205:O206"/>
    <mergeCell ref="P205:P206"/>
    <mergeCell ref="A207:A242"/>
    <mergeCell ref="B207:B210"/>
    <mergeCell ref="C207:C208"/>
    <mergeCell ref="D207:D208"/>
    <mergeCell ref="E207:E208"/>
    <mergeCell ref="F207:F208"/>
    <mergeCell ref="G207:G208"/>
    <mergeCell ref="H207:H208"/>
    <mergeCell ref="I207:I208"/>
    <mergeCell ref="J207:J208"/>
    <mergeCell ref="K207:K208"/>
    <mergeCell ref="L207:L208"/>
    <mergeCell ref="M207:M208"/>
    <mergeCell ref="N207:N208"/>
    <mergeCell ref="O207:O208"/>
    <mergeCell ref="P207:P208"/>
    <mergeCell ref="C209:C210"/>
    <mergeCell ref="D209:D210"/>
    <mergeCell ref="E209:E210"/>
    <mergeCell ref="F209:F210"/>
    <mergeCell ref="G209:G210"/>
    <mergeCell ref="H209:H210"/>
    <mergeCell ref="I209:I210"/>
    <mergeCell ref="J209:J210"/>
    <mergeCell ref="K209:K210"/>
    <mergeCell ref="L209:L210"/>
    <mergeCell ref="M209:M210"/>
    <mergeCell ref="N209:N210"/>
    <mergeCell ref="O209:O210"/>
    <mergeCell ref="P209:P210"/>
    <mergeCell ref="B211:B216"/>
    <mergeCell ref="C211:C212"/>
    <mergeCell ref="D211:D212"/>
    <mergeCell ref="E211:E212"/>
    <mergeCell ref="F211:F212"/>
    <mergeCell ref="G211:G212"/>
    <mergeCell ref="H211:H212"/>
    <mergeCell ref="I211:I212"/>
    <mergeCell ref="J211:J212"/>
    <mergeCell ref="K211:K212"/>
    <mergeCell ref="L211:L212"/>
    <mergeCell ref="M211:M212"/>
    <mergeCell ref="N211:N212"/>
    <mergeCell ref="O211:O212"/>
    <mergeCell ref="P211:P212"/>
    <mergeCell ref="C213:C214"/>
    <mergeCell ref="D213:D214"/>
    <mergeCell ref="E213:E214"/>
    <mergeCell ref="F213:F214"/>
    <mergeCell ref="G213:G214"/>
    <mergeCell ref="H213:H214"/>
    <mergeCell ref="I213:I214"/>
    <mergeCell ref="J213:J214"/>
    <mergeCell ref="K213:K214"/>
    <mergeCell ref="L213:L214"/>
    <mergeCell ref="M213:M214"/>
    <mergeCell ref="N213:N214"/>
    <mergeCell ref="O213:O214"/>
    <mergeCell ref="P213:P214"/>
    <mergeCell ref="C215:C216"/>
    <mergeCell ref="D215:D216"/>
    <mergeCell ref="E215:E216"/>
    <mergeCell ref="F215:F216"/>
    <mergeCell ref="G215:G216"/>
    <mergeCell ref="H215:H216"/>
    <mergeCell ref="I215:I216"/>
    <mergeCell ref="J215:J216"/>
    <mergeCell ref="K215:K216"/>
    <mergeCell ref="L215:L216"/>
    <mergeCell ref="M215:M216"/>
    <mergeCell ref="N215:N216"/>
    <mergeCell ref="O215:O216"/>
    <mergeCell ref="P215:P216"/>
    <mergeCell ref="B217:B220"/>
    <mergeCell ref="C217:C218"/>
    <mergeCell ref="D217:D218"/>
    <mergeCell ref="E217:E218"/>
    <mergeCell ref="F217:F218"/>
    <mergeCell ref="G217:G218"/>
    <mergeCell ref="H217:H218"/>
    <mergeCell ref="I217:I218"/>
    <mergeCell ref="J217:J218"/>
    <mergeCell ref="K217:K218"/>
    <mergeCell ref="L217:L218"/>
    <mergeCell ref="M217:M218"/>
    <mergeCell ref="N217:N218"/>
    <mergeCell ref="O217:O218"/>
    <mergeCell ref="P217:P218"/>
    <mergeCell ref="C219:C220"/>
    <mergeCell ref="D219:D220"/>
    <mergeCell ref="E219:E220"/>
    <mergeCell ref="F219:F220"/>
    <mergeCell ref="G219:G220"/>
    <mergeCell ref="H219:H220"/>
    <mergeCell ref="I219:I220"/>
    <mergeCell ref="J219:J220"/>
    <mergeCell ref="K219:K220"/>
    <mergeCell ref="L219:L220"/>
    <mergeCell ref="M219:M220"/>
    <mergeCell ref="N219:N220"/>
    <mergeCell ref="O219:O220"/>
    <mergeCell ref="P219:P220"/>
    <mergeCell ref="B221:B224"/>
    <mergeCell ref="C221:C222"/>
    <mergeCell ref="D221:D222"/>
    <mergeCell ref="E221:E222"/>
    <mergeCell ref="F221:F222"/>
    <mergeCell ref="G221:G222"/>
    <mergeCell ref="H221:H222"/>
    <mergeCell ref="I221:I222"/>
    <mergeCell ref="J221:J222"/>
    <mergeCell ref="K221:K222"/>
    <mergeCell ref="L221:L222"/>
    <mergeCell ref="M221:M222"/>
    <mergeCell ref="N221:N222"/>
    <mergeCell ref="O221:O222"/>
    <mergeCell ref="P221:P222"/>
    <mergeCell ref="D223:D224"/>
    <mergeCell ref="C223:C224"/>
    <mergeCell ref="E223:E224"/>
    <mergeCell ref="F223:F224"/>
    <mergeCell ref="G223:G224"/>
    <mergeCell ref="H223:H224"/>
    <mergeCell ref="I223:I224"/>
    <mergeCell ref="J223:J224"/>
    <mergeCell ref="K223:K224"/>
    <mergeCell ref="L223:L224"/>
    <mergeCell ref="M223:M224"/>
    <mergeCell ref="N223:N224"/>
    <mergeCell ref="O223:O224"/>
    <mergeCell ref="P223:P224"/>
    <mergeCell ref="B225:B228"/>
    <mergeCell ref="C225:C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P225:P226"/>
    <mergeCell ref="C227:C228"/>
    <mergeCell ref="D227:D228"/>
    <mergeCell ref="E227:E228"/>
    <mergeCell ref="F227:F228"/>
    <mergeCell ref="G227:G228"/>
    <mergeCell ref="H227:H228"/>
    <mergeCell ref="I227:I228"/>
    <mergeCell ref="J227:J228"/>
    <mergeCell ref="K227:K228"/>
    <mergeCell ref="L227:L228"/>
    <mergeCell ref="M227:M228"/>
    <mergeCell ref="N227:N228"/>
    <mergeCell ref="O227:O228"/>
    <mergeCell ref="P227:P228"/>
    <mergeCell ref="B229:B234"/>
    <mergeCell ref="C229:C232"/>
    <mergeCell ref="D229:D230"/>
    <mergeCell ref="E229:E230"/>
    <mergeCell ref="F229:F230"/>
    <mergeCell ref="G229:G230"/>
    <mergeCell ref="H229:H230"/>
    <mergeCell ref="I229:I230"/>
    <mergeCell ref="J229:J230"/>
    <mergeCell ref="K229:K230"/>
    <mergeCell ref="L229:L230"/>
    <mergeCell ref="M229:M230"/>
    <mergeCell ref="N229:N230"/>
    <mergeCell ref="O229:O230"/>
    <mergeCell ref="P229:P230"/>
    <mergeCell ref="D231:D232"/>
    <mergeCell ref="E231:E232"/>
    <mergeCell ref="F231:F232"/>
    <mergeCell ref="G231:G232"/>
    <mergeCell ref="H231:H232"/>
    <mergeCell ref="I231:I232"/>
    <mergeCell ref="J231:J232"/>
    <mergeCell ref="K231:K232"/>
    <mergeCell ref="L231:L232"/>
    <mergeCell ref="M231:M232"/>
    <mergeCell ref="N231:N232"/>
    <mergeCell ref="O231:O232"/>
    <mergeCell ref="P231:P232"/>
    <mergeCell ref="B235:B242"/>
    <mergeCell ref="D237:D238"/>
    <mergeCell ref="E237:E238"/>
    <mergeCell ref="F237:F238"/>
    <mergeCell ref="G237:G238"/>
    <mergeCell ref="H237:H238"/>
    <mergeCell ref="I237:I238"/>
    <mergeCell ref="J237:J238"/>
    <mergeCell ref="K237:K238"/>
    <mergeCell ref="L237:L238"/>
    <mergeCell ref="M237:M238"/>
    <mergeCell ref="N237:N238"/>
    <mergeCell ref="O237:O238"/>
    <mergeCell ref="P237:P238"/>
    <mergeCell ref="I235:I236"/>
    <mergeCell ref="J235:J236"/>
    <mergeCell ref="K235:K236"/>
    <mergeCell ref="L235:L236"/>
    <mergeCell ref="M235:M236"/>
    <mergeCell ref="D241:D242"/>
    <mergeCell ref="E241:E242"/>
    <mergeCell ref="F241:F242"/>
    <mergeCell ref="G241:G242"/>
    <mergeCell ref="H241:H242"/>
    <mergeCell ref="I241:I242"/>
    <mergeCell ref="J241:J242"/>
    <mergeCell ref="K241:K242"/>
    <mergeCell ref="L241:L242"/>
    <mergeCell ref="M241:M242"/>
    <mergeCell ref="N241:N242"/>
    <mergeCell ref="O241:O242"/>
    <mergeCell ref="P241:P242"/>
    <mergeCell ref="A243:A258"/>
    <mergeCell ref="B243:B246"/>
    <mergeCell ref="C243:C244"/>
    <mergeCell ref="D243:D244"/>
    <mergeCell ref="E243:E244"/>
    <mergeCell ref="F243:F244"/>
    <mergeCell ref="G243:G244"/>
    <mergeCell ref="H243:H244"/>
    <mergeCell ref="I243:I244"/>
    <mergeCell ref="J243:J244"/>
    <mergeCell ref="K243:K244"/>
    <mergeCell ref="L243:L244"/>
    <mergeCell ref="M243:M244"/>
    <mergeCell ref="N243:N244"/>
    <mergeCell ref="O243:O244"/>
    <mergeCell ref="P243:P244"/>
    <mergeCell ref="C245:C246"/>
    <mergeCell ref="D245:D246"/>
    <mergeCell ref="E245:E246"/>
    <mergeCell ref="F245:F246"/>
    <mergeCell ref="G245:G246"/>
    <mergeCell ref="H245:H246"/>
    <mergeCell ref="I245:I246"/>
    <mergeCell ref="J245:J246"/>
    <mergeCell ref="K245:K246"/>
    <mergeCell ref="L245:L246"/>
    <mergeCell ref="M245:M246"/>
    <mergeCell ref="N245:N246"/>
    <mergeCell ref="O245:O246"/>
    <mergeCell ref="P245:P246"/>
    <mergeCell ref="B247:B250"/>
    <mergeCell ref="C247:C248"/>
    <mergeCell ref="D247:D248"/>
    <mergeCell ref="E247:E248"/>
    <mergeCell ref="F247:F248"/>
    <mergeCell ref="G247:G248"/>
    <mergeCell ref="H247:H248"/>
    <mergeCell ref="I247:I248"/>
    <mergeCell ref="J247:J248"/>
    <mergeCell ref="K247:K248"/>
    <mergeCell ref="L247:L248"/>
    <mergeCell ref="M247:M248"/>
    <mergeCell ref="N247:N248"/>
    <mergeCell ref="O247:O248"/>
    <mergeCell ref="P247:P248"/>
    <mergeCell ref="C249:C250"/>
    <mergeCell ref="D249:D250"/>
    <mergeCell ref="E249:E250"/>
    <mergeCell ref="F249:F250"/>
    <mergeCell ref="G249:G250"/>
    <mergeCell ref="H249:H250"/>
    <mergeCell ref="I249:I250"/>
    <mergeCell ref="J249:J250"/>
    <mergeCell ref="K249:K250"/>
    <mergeCell ref="L249:L250"/>
    <mergeCell ref="M249:M250"/>
    <mergeCell ref="N249:N250"/>
    <mergeCell ref="O249:O250"/>
    <mergeCell ref="P249:P250"/>
    <mergeCell ref="B251:B254"/>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C253:C254"/>
    <mergeCell ref="D253:D254"/>
    <mergeCell ref="E253:E254"/>
    <mergeCell ref="F253:F254"/>
    <mergeCell ref="G253:G254"/>
    <mergeCell ref="H253:H254"/>
    <mergeCell ref="I253:I254"/>
    <mergeCell ref="J253:J254"/>
    <mergeCell ref="K253:K254"/>
    <mergeCell ref="L253:L254"/>
    <mergeCell ref="M253:M254"/>
    <mergeCell ref="N253:N254"/>
    <mergeCell ref="O253:O254"/>
    <mergeCell ref="P253:P254"/>
    <mergeCell ref="B255:B258"/>
    <mergeCell ref="C255:C256"/>
    <mergeCell ref="D255:D256"/>
    <mergeCell ref="E255:E256"/>
    <mergeCell ref="F255:F256"/>
    <mergeCell ref="G255:G256"/>
    <mergeCell ref="H255:H256"/>
    <mergeCell ref="I255:I256"/>
    <mergeCell ref="J255:J256"/>
    <mergeCell ref="K255:K256"/>
    <mergeCell ref="L255:L256"/>
    <mergeCell ref="M255:M256"/>
    <mergeCell ref="N255:N256"/>
    <mergeCell ref="O255:O256"/>
    <mergeCell ref="P255:P256"/>
    <mergeCell ref="C257:C258"/>
    <mergeCell ref="D257:D258"/>
    <mergeCell ref="E257:E258"/>
    <mergeCell ref="F257:F258"/>
    <mergeCell ref="G257:G258"/>
    <mergeCell ref="H257:H258"/>
    <mergeCell ref="I257:I258"/>
    <mergeCell ref="J257:J258"/>
    <mergeCell ref="K257:K258"/>
    <mergeCell ref="L257:L258"/>
    <mergeCell ref="M257:M258"/>
    <mergeCell ref="N257:N258"/>
    <mergeCell ref="O257:O258"/>
    <mergeCell ref="P257:P258"/>
    <mergeCell ref="A259:A278"/>
    <mergeCell ref="B259:B262"/>
    <mergeCell ref="C259:C260"/>
    <mergeCell ref="D259:D260"/>
    <mergeCell ref="E259:E260"/>
    <mergeCell ref="F259:F260"/>
    <mergeCell ref="G259:G260"/>
    <mergeCell ref="H259:H260"/>
    <mergeCell ref="I259:I260"/>
    <mergeCell ref="J259:J260"/>
    <mergeCell ref="K259:K260"/>
    <mergeCell ref="L259:L260"/>
    <mergeCell ref="M259:M260"/>
    <mergeCell ref="N259:N260"/>
    <mergeCell ref="O259:O260"/>
    <mergeCell ref="P259:P260"/>
    <mergeCell ref="C261:C262"/>
    <mergeCell ref="D261:D262"/>
    <mergeCell ref="E261:E262"/>
    <mergeCell ref="F261:F262"/>
    <mergeCell ref="G261:G262"/>
    <mergeCell ref="H261:H262"/>
    <mergeCell ref="I261:I262"/>
    <mergeCell ref="J261:J262"/>
    <mergeCell ref="K261:K262"/>
    <mergeCell ref="L261:L262"/>
    <mergeCell ref="M261:M262"/>
    <mergeCell ref="N261:N262"/>
    <mergeCell ref="O261:O262"/>
    <mergeCell ref="P261:P262"/>
    <mergeCell ref="B263:B266"/>
    <mergeCell ref="C263:C264"/>
    <mergeCell ref="D263:D264"/>
    <mergeCell ref="E263:E264"/>
    <mergeCell ref="F263:F264"/>
    <mergeCell ref="G263:G264"/>
    <mergeCell ref="H263:H264"/>
    <mergeCell ref="I263:I264"/>
    <mergeCell ref="J263:J264"/>
    <mergeCell ref="K263:K264"/>
    <mergeCell ref="L263:L264"/>
    <mergeCell ref="M263:M264"/>
    <mergeCell ref="N263:N264"/>
    <mergeCell ref="O263:O264"/>
    <mergeCell ref="P263:P264"/>
    <mergeCell ref="C265:C266"/>
    <mergeCell ref="D265:D266"/>
    <mergeCell ref="E265:E266"/>
    <mergeCell ref="F265:F266"/>
    <mergeCell ref="G265:G266"/>
    <mergeCell ref="H265:H266"/>
    <mergeCell ref="I265:I266"/>
    <mergeCell ref="J265:J266"/>
    <mergeCell ref="K265:K266"/>
    <mergeCell ref="L265:L266"/>
    <mergeCell ref="M265:M266"/>
    <mergeCell ref="N265:N266"/>
    <mergeCell ref="O265:O266"/>
    <mergeCell ref="P265:P266"/>
    <mergeCell ref="B267:B270"/>
    <mergeCell ref="C267:C268"/>
    <mergeCell ref="D267:D268"/>
    <mergeCell ref="E267:E268"/>
    <mergeCell ref="F267:F268"/>
    <mergeCell ref="G267:G268"/>
    <mergeCell ref="H267:H268"/>
    <mergeCell ref="I267:I268"/>
    <mergeCell ref="J267:J268"/>
    <mergeCell ref="K267:K268"/>
    <mergeCell ref="L267:L268"/>
    <mergeCell ref="M267:M268"/>
    <mergeCell ref="N267:N268"/>
    <mergeCell ref="O267:O268"/>
    <mergeCell ref="P267:P268"/>
    <mergeCell ref="C269:C270"/>
    <mergeCell ref="D269:D270"/>
    <mergeCell ref="E269:E270"/>
    <mergeCell ref="F269:F270"/>
    <mergeCell ref="G269:G270"/>
    <mergeCell ref="H269:H270"/>
    <mergeCell ref="I269:I270"/>
    <mergeCell ref="J269:J270"/>
    <mergeCell ref="K269:K270"/>
    <mergeCell ref="L269:L270"/>
    <mergeCell ref="M269:M270"/>
    <mergeCell ref="N269:N270"/>
    <mergeCell ref="O269:O270"/>
    <mergeCell ref="P269:P270"/>
    <mergeCell ref="B271:B278"/>
    <mergeCell ref="C271:C276"/>
    <mergeCell ref="D271:D272"/>
    <mergeCell ref="E271:E272"/>
    <mergeCell ref="F271:F272"/>
    <mergeCell ref="G271:G272"/>
    <mergeCell ref="H271:H272"/>
    <mergeCell ref="I271:I272"/>
    <mergeCell ref="J271:J272"/>
    <mergeCell ref="K271:K272"/>
    <mergeCell ref="L271:L272"/>
    <mergeCell ref="M271:M272"/>
    <mergeCell ref="N271:N272"/>
    <mergeCell ref="O271:O272"/>
    <mergeCell ref="P271:P272"/>
    <mergeCell ref="D273:D274"/>
    <mergeCell ref="E273:E274"/>
    <mergeCell ref="F273:F274"/>
    <mergeCell ref="G273:G274"/>
    <mergeCell ref="H273:H274"/>
    <mergeCell ref="I273:I274"/>
    <mergeCell ref="J273:J274"/>
    <mergeCell ref="K273:K274"/>
    <mergeCell ref="L273:L274"/>
    <mergeCell ref="M273:M274"/>
    <mergeCell ref="N273:N274"/>
    <mergeCell ref="O273:O274"/>
    <mergeCell ref="P273:P274"/>
    <mergeCell ref="D275:D276"/>
    <mergeCell ref="E275:E276"/>
    <mergeCell ref="F275:F276"/>
    <mergeCell ref="G275:G276"/>
    <mergeCell ref="H275:H276"/>
    <mergeCell ref="I275:I276"/>
    <mergeCell ref="J275:J276"/>
    <mergeCell ref="K275:K276"/>
    <mergeCell ref="L275:L276"/>
    <mergeCell ref="M275:M276"/>
    <mergeCell ref="N275:N276"/>
    <mergeCell ref="O275:O276"/>
    <mergeCell ref="P275:P276"/>
    <mergeCell ref="C277:C278"/>
    <mergeCell ref="D277:D278"/>
    <mergeCell ref="E277:E278"/>
    <mergeCell ref="F277:F278"/>
    <mergeCell ref="G277:G278"/>
    <mergeCell ref="H277:H278"/>
    <mergeCell ref="I277:I278"/>
    <mergeCell ref="J277:J278"/>
    <mergeCell ref="K277:K278"/>
    <mergeCell ref="L277:L278"/>
    <mergeCell ref="M277:M278"/>
    <mergeCell ref="N277:N278"/>
    <mergeCell ref="O277:O278"/>
    <mergeCell ref="P277:P278"/>
    <mergeCell ref="A279:A304"/>
    <mergeCell ref="B279:B282"/>
    <mergeCell ref="C279:C280"/>
    <mergeCell ref="D279:D280"/>
    <mergeCell ref="E279:E280"/>
    <mergeCell ref="F279:F280"/>
    <mergeCell ref="G279:G280"/>
    <mergeCell ref="H279:H280"/>
    <mergeCell ref="I279:I280"/>
    <mergeCell ref="J279:J280"/>
    <mergeCell ref="K279:K280"/>
    <mergeCell ref="L279:L280"/>
    <mergeCell ref="M279:M280"/>
    <mergeCell ref="N279:N280"/>
    <mergeCell ref="O279:O280"/>
    <mergeCell ref="P279:P280"/>
    <mergeCell ref="C281:C282"/>
    <mergeCell ref="D281:D282"/>
    <mergeCell ref="E281:E282"/>
    <mergeCell ref="F281:F282"/>
    <mergeCell ref="G281:G282"/>
    <mergeCell ref="H281:H282"/>
    <mergeCell ref="I281:I282"/>
    <mergeCell ref="J281:J282"/>
    <mergeCell ref="K281:K282"/>
    <mergeCell ref="L281:L282"/>
    <mergeCell ref="M281:M282"/>
    <mergeCell ref="N281:N282"/>
    <mergeCell ref="O281:O282"/>
    <mergeCell ref="P281:P282"/>
    <mergeCell ref="B283:B288"/>
    <mergeCell ref="C283:C286"/>
    <mergeCell ref="D283:D284"/>
    <mergeCell ref="E283:E284"/>
    <mergeCell ref="F283:F284"/>
    <mergeCell ref="G283:G284"/>
    <mergeCell ref="H283:H284"/>
    <mergeCell ref="I283:I284"/>
    <mergeCell ref="J283:J284"/>
    <mergeCell ref="K283:K284"/>
    <mergeCell ref="L283:L284"/>
    <mergeCell ref="M283:M284"/>
    <mergeCell ref="N283:N284"/>
    <mergeCell ref="O283:O284"/>
    <mergeCell ref="P283:P284"/>
    <mergeCell ref="D285:D286"/>
    <mergeCell ref="E285:E286"/>
    <mergeCell ref="F285:F286"/>
    <mergeCell ref="G285:G286"/>
    <mergeCell ref="H285:H286"/>
    <mergeCell ref="I285:I286"/>
    <mergeCell ref="J285:J286"/>
    <mergeCell ref="K285:K286"/>
    <mergeCell ref="L285:L286"/>
    <mergeCell ref="M285:M286"/>
    <mergeCell ref="N285:N286"/>
    <mergeCell ref="O285:O286"/>
    <mergeCell ref="P285:P286"/>
    <mergeCell ref="C287:C288"/>
    <mergeCell ref="D287:D288"/>
    <mergeCell ref="E287:E288"/>
    <mergeCell ref="F287:F288"/>
    <mergeCell ref="G287:G288"/>
    <mergeCell ref="H287:H288"/>
    <mergeCell ref="I287:I288"/>
    <mergeCell ref="J287:J288"/>
    <mergeCell ref="K287:K288"/>
    <mergeCell ref="L287:L288"/>
    <mergeCell ref="M287:M288"/>
    <mergeCell ref="N287:N288"/>
    <mergeCell ref="O287:O288"/>
    <mergeCell ref="P287:P288"/>
    <mergeCell ref="B289:B292"/>
    <mergeCell ref="C289:C290"/>
    <mergeCell ref="D289:D290"/>
    <mergeCell ref="E289:E290"/>
    <mergeCell ref="F289:F290"/>
    <mergeCell ref="G289:G290"/>
    <mergeCell ref="H289:H290"/>
    <mergeCell ref="I289:I290"/>
    <mergeCell ref="J289:J290"/>
    <mergeCell ref="K289:K290"/>
    <mergeCell ref="L289:L290"/>
    <mergeCell ref="M289:M290"/>
    <mergeCell ref="N289:N290"/>
    <mergeCell ref="O289:O290"/>
    <mergeCell ref="P289:P290"/>
    <mergeCell ref="C291:C292"/>
    <mergeCell ref="D291:D292"/>
    <mergeCell ref="E291:E292"/>
    <mergeCell ref="F291:F292"/>
    <mergeCell ref="G291:G292"/>
    <mergeCell ref="H291:H292"/>
    <mergeCell ref="I291:I292"/>
    <mergeCell ref="J291:J292"/>
    <mergeCell ref="K291:K292"/>
    <mergeCell ref="L291:L292"/>
    <mergeCell ref="M291:M292"/>
    <mergeCell ref="N291:N292"/>
    <mergeCell ref="O291:O292"/>
    <mergeCell ref="P291:P292"/>
    <mergeCell ref="B293:B296"/>
    <mergeCell ref="C293:C294"/>
    <mergeCell ref="D293:D294"/>
    <mergeCell ref="E293:E294"/>
    <mergeCell ref="F293:F294"/>
    <mergeCell ref="G293:G294"/>
    <mergeCell ref="H293:H294"/>
    <mergeCell ref="I293:I294"/>
    <mergeCell ref="J293:J294"/>
    <mergeCell ref="K293:K294"/>
    <mergeCell ref="L293:L294"/>
    <mergeCell ref="M293:M294"/>
    <mergeCell ref="N293:N294"/>
    <mergeCell ref="O293:O294"/>
    <mergeCell ref="P293:P294"/>
    <mergeCell ref="C295:C296"/>
    <mergeCell ref="D295:D296"/>
    <mergeCell ref="E295:E296"/>
    <mergeCell ref="F295:F296"/>
    <mergeCell ref="G295:G296"/>
    <mergeCell ref="H295:H296"/>
    <mergeCell ref="I295:I296"/>
    <mergeCell ref="J295:J296"/>
    <mergeCell ref="K295:K296"/>
    <mergeCell ref="L295:L296"/>
    <mergeCell ref="M295:M296"/>
    <mergeCell ref="N295:N296"/>
    <mergeCell ref="O295:O296"/>
    <mergeCell ref="P295:P296"/>
    <mergeCell ref="B297:B300"/>
    <mergeCell ref="C297:C298"/>
    <mergeCell ref="D297:D298"/>
    <mergeCell ref="E297:E298"/>
    <mergeCell ref="F297:F298"/>
    <mergeCell ref="G297:G298"/>
    <mergeCell ref="H297:H298"/>
    <mergeCell ref="I297:I298"/>
    <mergeCell ref="J297:J298"/>
    <mergeCell ref="K297:K298"/>
    <mergeCell ref="L297:L298"/>
    <mergeCell ref="M297:M298"/>
    <mergeCell ref="N297:N298"/>
    <mergeCell ref="O297:O298"/>
    <mergeCell ref="P297:P298"/>
    <mergeCell ref="C299:C300"/>
    <mergeCell ref="D299:D300"/>
    <mergeCell ref="E299:E300"/>
    <mergeCell ref="F299:F300"/>
    <mergeCell ref="G299:G300"/>
    <mergeCell ref="H299:H300"/>
    <mergeCell ref="I299:I300"/>
    <mergeCell ref="J299:J300"/>
    <mergeCell ref="K299:K300"/>
    <mergeCell ref="L299:L300"/>
    <mergeCell ref="M299:M300"/>
    <mergeCell ref="N299:N300"/>
    <mergeCell ref="O299:O300"/>
    <mergeCell ref="P299:P300"/>
    <mergeCell ref="B301:B304"/>
    <mergeCell ref="C301:C302"/>
    <mergeCell ref="D301:D302"/>
    <mergeCell ref="E301:E302"/>
    <mergeCell ref="F301:F302"/>
    <mergeCell ref="G301:G302"/>
    <mergeCell ref="H301:H302"/>
    <mergeCell ref="I301:I302"/>
    <mergeCell ref="J301:J302"/>
    <mergeCell ref="K301:K302"/>
    <mergeCell ref="L301:L302"/>
    <mergeCell ref="M301:M302"/>
    <mergeCell ref="N301:N302"/>
    <mergeCell ref="O301:O302"/>
    <mergeCell ref="P301:P302"/>
    <mergeCell ref="C303:C304"/>
    <mergeCell ref="D303:D304"/>
    <mergeCell ref="E303:E304"/>
    <mergeCell ref="F303:F304"/>
    <mergeCell ref="G303:G304"/>
    <mergeCell ref="H303:H304"/>
    <mergeCell ref="I303:I304"/>
    <mergeCell ref="J303:J304"/>
    <mergeCell ref="K303:K304"/>
    <mergeCell ref="L303:L304"/>
    <mergeCell ref="M303:M304"/>
    <mergeCell ref="N303:N304"/>
    <mergeCell ref="O303:O304"/>
    <mergeCell ref="P303:P304"/>
    <mergeCell ref="C305:C308"/>
    <mergeCell ref="D305:D306"/>
    <mergeCell ref="E305:E306"/>
    <mergeCell ref="F305:F306"/>
    <mergeCell ref="G305:G306"/>
    <mergeCell ref="H305:H306"/>
    <mergeCell ref="I305:I306"/>
    <mergeCell ref="J305:J306"/>
    <mergeCell ref="K305:K306"/>
    <mergeCell ref="L305:L306"/>
    <mergeCell ref="M305:M306"/>
    <mergeCell ref="N305:N306"/>
    <mergeCell ref="O305:O306"/>
    <mergeCell ref="P305:P306"/>
    <mergeCell ref="D307:D308"/>
    <mergeCell ref="E307:E308"/>
    <mergeCell ref="F307:F308"/>
    <mergeCell ref="G307:G308"/>
    <mergeCell ref="H307:H308"/>
    <mergeCell ref="I307:I308"/>
    <mergeCell ref="J307:J308"/>
    <mergeCell ref="K307:K308"/>
    <mergeCell ref="L307:L308"/>
    <mergeCell ref="M307:M308"/>
    <mergeCell ref="N307:N308"/>
    <mergeCell ref="O307:O308"/>
    <mergeCell ref="P307:P308"/>
    <mergeCell ref="C309:C310"/>
    <mergeCell ref="D309:D310"/>
    <mergeCell ref="E309:E310"/>
    <mergeCell ref="F309:F310"/>
    <mergeCell ref="G309:G310"/>
    <mergeCell ref="H309:H310"/>
    <mergeCell ref="I309:I310"/>
    <mergeCell ref="J309:J310"/>
    <mergeCell ref="K309:K310"/>
    <mergeCell ref="L309:L310"/>
    <mergeCell ref="M309:M310"/>
    <mergeCell ref="N309:N310"/>
    <mergeCell ref="O309:O310"/>
    <mergeCell ref="P309:P310"/>
    <mergeCell ref="B311:B320"/>
    <mergeCell ref="C311:C318"/>
    <mergeCell ref="D311:D312"/>
    <mergeCell ref="E311:E312"/>
    <mergeCell ref="F311:F312"/>
    <mergeCell ref="G311:G312"/>
    <mergeCell ref="H311:H312"/>
    <mergeCell ref="I311:I312"/>
    <mergeCell ref="J311:J312"/>
    <mergeCell ref="K311:K312"/>
    <mergeCell ref="L311:L312"/>
    <mergeCell ref="M311:M312"/>
    <mergeCell ref="N311:N312"/>
    <mergeCell ref="O311:O312"/>
    <mergeCell ref="P311:P312"/>
    <mergeCell ref="D313:D314"/>
    <mergeCell ref="E313:E314"/>
    <mergeCell ref="F313:F314"/>
    <mergeCell ref="G313:G314"/>
    <mergeCell ref="H313:H314"/>
    <mergeCell ref="I313:I314"/>
    <mergeCell ref="J313:J314"/>
    <mergeCell ref="K313:K314"/>
    <mergeCell ref="L313:L314"/>
    <mergeCell ref="M313:M314"/>
    <mergeCell ref="N313:N314"/>
    <mergeCell ref="O313:O314"/>
    <mergeCell ref="P313:P314"/>
    <mergeCell ref="D315:D316"/>
    <mergeCell ref="E315:E316"/>
    <mergeCell ref="F315:F316"/>
    <mergeCell ref="G315:G316"/>
    <mergeCell ref="H315:H316"/>
    <mergeCell ref="I315:I316"/>
    <mergeCell ref="J315:J316"/>
    <mergeCell ref="K315:K316"/>
    <mergeCell ref="L315:L316"/>
    <mergeCell ref="M315:M316"/>
    <mergeCell ref="N315:N316"/>
    <mergeCell ref="O315:O316"/>
    <mergeCell ref="P315:P316"/>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C319:C320"/>
    <mergeCell ref="D319:D320"/>
    <mergeCell ref="E319:E320"/>
    <mergeCell ref="F319:F320"/>
    <mergeCell ref="G319:G320"/>
    <mergeCell ref="H319:H320"/>
    <mergeCell ref="I319:I320"/>
    <mergeCell ref="J319:J320"/>
    <mergeCell ref="K319:K320"/>
    <mergeCell ref="L319:L320"/>
    <mergeCell ref="M319:M320"/>
    <mergeCell ref="N319:N320"/>
    <mergeCell ref="O319:O320"/>
    <mergeCell ref="P319:P320"/>
    <mergeCell ref="B321:B324"/>
    <mergeCell ref="C321:C322"/>
    <mergeCell ref="D321:D322"/>
    <mergeCell ref="E321:E322"/>
    <mergeCell ref="F321:F322"/>
    <mergeCell ref="G321:G322"/>
    <mergeCell ref="H321:H322"/>
    <mergeCell ref="I321:I322"/>
    <mergeCell ref="J321:J322"/>
    <mergeCell ref="K321:K322"/>
    <mergeCell ref="L321:L322"/>
    <mergeCell ref="M321:M322"/>
    <mergeCell ref="N321:N322"/>
    <mergeCell ref="O321:O322"/>
    <mergeCell ref="P321:P322"/>
    <mergeCell ref="C323:C324"/>
    <mergeCell ref="D323:D324"/>
    <mergeCell ref="E323:E324"/>
    <mergeCell ref="F323:F324"/>
    <mergeCell ref="G323:G324"/>
    <mergeCell ref="H323:H324"/>
    <mergeCell ref="I323:I324"/>
    <mergeCell ref="J323:J324"/>
    <mergeCell ref="K323:K324"/>
    <mergeCell ref="L323:L324"/>
    <mergeCell ref="M323:M324"/>
    <mergeCell ref="N323:N324"/>
    <mergeCell ref="O323:O324"/>
    <mergeCell ref="P323:P324"/>
    <mergeCell ref="B325:B330"/>
    <mergeCell ref="D333:D334"/>
    <mergeCell ref="C325:C328"/>
    <mergeCell ref="D325:D326"/>
    <mergeCell ref="E325:E326"/>
    <mergeCell ref="F325:F326"/>
    <mergeCell ref="G325:G326"/>
    <mergeCell ref="H325:H326"/>
    <mergeCell ref="I325:I326"/>
    <mergeCell ref="J325:J326"/>
    <mergeCell ref="K325:K326"/>
    <mergeCell ref="L325:L326"/>
    <mergeCell ref="M325:M326"/>
    <mergeCell ref="N325:N326"/>
    <mergeCell ref="O325:O326"/>
    <mergeCell ref="P325:P326"/>
    <mergeCell ref="D327:D328"/>
    <mergeCell ref="E327:E328"/>
    <mergeCell ref="F327:F328"/>
    <mergeCell ref="G327:G328"/>
    <mergeCell ref="H327:H328"/>
    <mergeCell ref="I327:I328"/>
    <mergeCell ref="J327:J328"/>
    <mergeCell ref="K327:K328"/>
    <mergeCell ref="L327:L328"/>
    <mergeCell ref="M327:M328"/>
    <mergeCell ref="N327:N328"/>
    <mergeCell ref="O327:O328"/>
    <mergeCell ref="P327:P328"/>
    <mergeCell ref="C329:C330"/>
    <mergeCell ref="D329:D330"/>
    <mergeCell ref="E329:E330"/>
    <mergeCell ref="F329:F330"/>
    <mergeCell ref="G329:G330"/>
    <mergeCell ref="H329:H330"/>
    <mergeCell ref="I329:I330"/>
    <mergeCell ref="J329:J330"/>
    <mergeCell ref="K329:K330"/>
    <mergeCell ref="L329:L330"/>
    <mergeCell ref="M329:M330"/>
    <mergeCell ref="N329:N330"/>
    <mergeCell ref="O329:O330"/>
    <mergeCell ref="P329:P330"/>
    <mergeCell ref="B331:B334"/>
    <mergeCell ref="C331:C332"/>
    <mergeCell ref="D331:D332"/>
    <mergeCell ref="E331:E332"/>
    <mergeCell ref="F331:F332"/>
    <mergeCell ref="G331:G332"/>
    <mergeCell ref="H331:H332"/>
    <mergeCell ref="I331:I332"/>
    <mergeCell ref="J331:J332"/>
    <mergeCell ref="K331:K332"/>
    <mergeCell ref="L331:L332"/>
    <mergeCell ref="M331:M332"/>
    <mergeCell ref="N331:N332"/>
    <mergeCell ref="O331:O332"/>
    <mergeCell ref="P331:P332"/>
    <mergeCell ref="C333:C334"/>
    <mergeCell ref="E333:E334"/>
    <mergeCell ref="F333:F334"/>
    <mergeCell ref="G333:G334"/>
    <mergeCell ref="H333:H334"/>
    <mergeCell ref="I333:I334"/>
    <mergeCell ref="J333:J334"/>
    <mergeCell ref="K333:K334"/>
    <mergeCell ref="L333:L334"/>
    <mergeCell ref="M333:M334"/>
    <mergeCell ref="N333:N334"/>
    <mergeCell ref="O333:O334"/>
    <mergeCell ref="P333:P334"/>
    <mergeCell ref="B335:B338"/>
    <mergeCell ref="C335:C336"/>
    <mergeCell ref="D335:D336"/>
    <mergeCell ref="E335:E336"/>
    <mergeCell ref="F335:F336"/>
    <mergeCell ref="G335:G336"/>
    <mergeCell ref="H335:H336"/>
    <mergeCell ref="I335:I336"/>
    <mergeCell ref="J335:J336"/>
    <mergeCell ref="K335:K336"/>
    <mergeCell ref="L335:L336"/>
    <mergeCell ref="M335:M336"/>
    <mergeCell ref="N335:N336"/>
    <mergeCell ref="O335:O336"/>
    <mergeCell ref="P335:P336"/>
    <mergeCell ref="C337:C338"/>
    <mergeCell ref="D337:D338"/>
    <mergeCell ref="E337:E338"/>
    <mergeCell ref="F337:F338"/>
    <mergeCell ref="G337:G338"/>
    <mergeCell ref="H337:H338"/>
    <mergeCell ref="I337:I338"/>
    <mergeCell ref="J337:J338"/>
    <mergeCell ref="K337:K338"/>
    <mergeCell ref="L337:L338"/>
    <mergeCell ref="M337:M338"/>
    <mergeCell ref="N337:N338"/>
    <mergeCell ref="O337:O338"/>
    <mergeCell ref="P337:P338"/>
    <mergeCell ref="B339:B351"/>
    <mergeCell ref="C350:C351"/>
    <mergeCell ref="D350:D351"/>
    <mergeCell ref="E350:E351"/>
    <mergeCell ref="F350:F351"/>
    <mergeCell ref="G350:G351"/>
    <mergeCell ref="H350:H351"/>
    <mergeCell ref="I350:I351"/>
    <mergeCell ref="J350:J351"/>
    <mergeCell ref="K350:K351"/>
    <mergeCell ref="L350:L351"/>
    <mergeCell ref="M350:M351"/>
    <mergeCell ref="N350:N351"/>
    <mergeCell ref="O350:O351"/>
    <mergeCell ref="P350:P351"/>
    <mergeCell ref="C339:C349"/>
    <mergeCell ref="I358:I359"/>
    <mergeCell ref="J358:J359"/>
    <mergeCell ref="K358:K359"/>
    <mergeCell ref="L358:L359"/>
    <mergeCell ref="M358:M359"/>
    <mergeCell ref="N358:N359"/>
    <mergeCell ref="O358:O359"/>
    <mergeCell ref="P358:P359"/>
    <mergeCell ref="C352:C357"/>
    <mergeCell ref="D352:D353"/>
    <mergeCell ref="E352:E353"/>
    <mergeCell ref="F352:F353"/>
    <mergeCell ref="D354:D355"/>
    <mergeCell ref="E354:E355"/>
    <mergeCell ref="F354:F355"/>
    <mergeCell ref="G354:G355"/>
    <mergeCell ref="H354:H355"/>
    <mergeCell ref="L356:L357"/>
    <mergeCell ref="M356:M357"/>
    <mergeCell ref="N356:N357"/>
    <mergeCell ref="O356:O357"/>
    <mergeCell ref="P356:P357"/>
    <mergeCell ref="G352:G353"/>
    <mergeCell ref="H352:H353"/>
    <mergeCell ref="I352:I353"/>
    <mergeCell ref="J352:J353"/>
    <mergeCell ref="K352:K353"/>
    <mergeCell ref="A360:Q360"/>
    <mergeCell ref="A361:Q361"/>
    <mergeCell ref="I354:I355"/>
    <mergeCell ref="J354:J355"/>
    <mergeCell ref="K354:K355"/>
    <mergeCell ref="L354:L355"/>
    <mergeCell ref="M354:M355"/>
    <mergeCell ref="N354:N355"/>
    <mergeCell ref="O354:O355"/>
    <mergeCell ref="P354:P355"/>
    <mergeCell ref="D356:D357"/>
    <mergeCell ref="E356:E357"/>
    <mergeCell ref="F356:F357"/>
    <mergeCell ref="G356:G357"/>
    <mergeCell ref="H356:H357"/>
    <mergeCell ref="I356:I357"/>
    <mergeCell ref="J356:J357"/>
    <mergeCell ref="K356:K357"/>
    <mergeCell ref="A305:A359"/>
    <mergeCell ref="B305:B310"/>
    <mergeCell ref="C358:C359"/>
    <mergeCell ref="B352:B359"/>
    <mergeCell ref="L352:L353"/>
    <mergeCell ref="M352:M353"/>
    <mergeCell ref="N352:N353"/>
    <mergeCell ref="O352:O353"/>
    <mergeCell ref="P352:P353"/>
    <mergeCell ref="D358:D359"/>
    <mergeCell ref="E358:E359"/>
    <mergeCell ref="F358:F359"/>
    <mergeCell ref="G358:G359"/>
    <mergeCell ref="H358:H359"/>
    <mergeCell ref="C117:C118"/>
    <mergeCell ref="E117:E118"/>
    <mergeCell ref="F117:F118"/>
    <mergeCell ref="G117:G118"/>
    <mergeCell ref="H117:H118"/>
    <mergeCell ref="I117:I118"/>
    <mergeCell ref="J117:J118"/>
    <mergeCell ref="K117:K118"/>
    <mergeCell ref="L117:L118"/>
    <mergeCell ref="M117:M118"/>
    <mergeCell ref="N117:N118"/>
    <mergeCell ref="O117:O118"/>
    <mergeCell ref="D117:D118"/>
    <mergeCell ref="J65:J66"/>
    <mergeCell ref="I65:I66"/>
    <mergeCell ref="H65:H66"/>
    <mergeCell ref="G65:G66"/>
    <mergeCell ref="F65:F66"/>
    <mergeCell ref="E65:E66"/>
    <mergeCell ref="D65:D66"/>
    <mergeCell ref="D109:D110"/>
    <mergeCell ref="E109:E110"/>
    <mergeCell ref="F109:F110"/>
    <mergeCell ref="G109:G110"/>
    <mergeCell ref="H109:H110"/>
    <mergeCell ref="I109:I110"/>
    <mergeCell ref="J109:J110"/>
    <mergeCell ref="K109:K110"/>
    <mergeCell ref="L109:L110"/>
    <mergeCell ref="M109:M110"/>
    <mergeCell ref="N109:N110"/>
    <mergeCell ref="O109:O11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workbookViewId="0">
      <pane xSplit="2" ySplit="4" topLeftCell="C5" activePane="bottomRight" state="frozen"/>
      <selection pane="topRight" activeCell="C1" sqref="C1"/>
      <selection pane="bottomLeft" activeCell="A5" sqref="A5"/>
      <selection pane="bottomRight" sqref="A1:O1"/>
    </sheetView>
  </sheetViews>
  <sheetFormatPr defaultRowHeight="15" x14ac:dyDescent="0.25"/>
  <cols>
    <col min="1" max="1" width="15.140625" style="13" customWidth="1"/>
    <col min="2" max="2" width="16.7109375" style="13" customWidth="1"/>
    <col min="3" max="3" width="13.7109375" style="13" customWidth="1"/>
    <col min="4" max="4" width="16.7109375" style="13" customWidth="1"/>
    <col min="5" max="5" width="13.7109375" style="13" customWidth="1"/>
    <col min="6" max="6" width="15.5703125" style="13" customWidth="1"/>
    <col min="7" max="7" width="13.7109375" style="13" customWidth="1"/>
    <col min="8" max="8" width="13" style="13" customWidth="1"/>
    <col min="9" max="9" width="13.7109375" style="13" customWidth="1"/>
    <col min="10" max="10" width="15.7109375" style="13" customWidth="1"/>
    <col min="11" max="11" width="13.7109375" style="13" customWidth="1"/>
    <col min="12" max="12" width="14.140625" style="13" customWidth="1"/>
    <col min="13" max="13" width="21.28515625" style="13" customWidth="1"/>
    <col min="14" max="14" width="13.7109375" style="13" customWidth="1"/>
    <col min="15" max="15" width="87.5703125" style="13" customWidth="1"/>
    <col min="16" max="16384" width="9.140625" style="13"/>
  </cols>
  <sheetData>
    <row r="1" spans="1:15" ht="19.5" x14ac:dyDescent="0.25">
      <c r="A1" s="135" t="s">
        <v>424</v>
      </c>
      <c r="B1" s="135"/>
      <c r="C1" s="135"/>
      <c r="D1" s="135"/>
      <c r="E1" s="135"/>
      <c r="F1" s="135"/>
      <c r="G1" s="135"/>
      <c r="H1" s="135"/>
      <c r="I1" s="135"/>
      <c r="J1" s="135"/>
      <c r="K1" s="135"/>
      <c r="L1" s="135"/>
      <c r="M1" s="135"/>
      <c r="N1" s="135"/>
      <c r="O1" s="135"/>
    </row>
    <row r="2" spans="1:15" ht="19.5" x14ac:dyDescent="0.25">
      <c r="A2" s="38"/>
      <c r="B2" s="38"/>
      <c r="C2" s="38"/>
      <c r="D2" s="38"/>
      <c r="E2" s="38"/>
      <c r="F2" s="38"/>
      <c r="G2" s="38"/>
      <c r="H2" s="38"/>
      <c r="I2" s="38"/>
      <c r="J2" s="38"/>
      <c r="K2" s="38"/>
      <c r="L2" s="38"/>
      <c r="M2" s="38"/>
      <c r="N2" s="38"/>
      <c r="O2" s="38"/>
    </row>
    <row r="3" spans="1:15" x14ac:dyDescent="0.25">
      <c r="A3" s="131" t="s">
        <v>1</v>
      </c>
      <c r="B3" s="131"/>
      <c r="C3" s="131"/>
      <c r="D3" s="131"/>
      <c r="E3" s="131"/>
      <c r="F3" s="131"/>
      <c r="G3" s="131"/>
      <c r="H3" s="131"/>
      <c r="I3" s="131"/>
      <c r="J3" s="131"/>
      <c r="K3" s="131"/>
      <c r="L3" s="131"/>
      <c r="M3" s="131"/>
      <c r="N3" s="131"/>
      <c r="O3" s="131"/>
    </row>
    <row r="4" spans="1:15" ht="102" x14ac:dyDescent="0.25">
      <c r="A4" s="25" t="s">
        <v>4</v>
      </c>
      <c r="B4" s="25" t="s">
        <v>5</v>
      </c>
      <c r="C4" s="25" t="s">
        <v>425</v>
      </c>
      <c r="D4" s="25" t="s">
        <v>426</v>
      </c>
      <c r="E4" s="25" t="s">
        <v>427</v>
      </c>
      <c r="F4" s="25" t="s">
        <v>428</v>
      </c>
      <c r="G4" s="25" t="s">
        <v>429</v>
      </c>
      <c r="H4" s="25" t="s">
        <v>430</v>
      </c>
      <c r="I4" s="25" t="s">
        <v>431</v>
      </c>
      <c r="J4" s="25" t="s">
        <v>432</v>
      </c>
      <c r="K4" s="25" t="s">
        <v>433</v>
      </c>
      <c r="L4" s="25" t="s">
        <v>434</v>
      </c>
      <c r="M4" s="25" t="s">
        <v>1178</v>
      </c>
      <c r="N4" s="25" t="s">
        <v>435</v>
      </c>
    </row>
    <row r="5" spans="1:15" x14ac:dyDescent="0.25">
      <c r="A5" s="128" t="s">
        <v>17</v>
      </c>
      <c r="B5" s="14" t="s">
        <v>18</v>
      </c>
      <c r="C5" s="36">
        <v>55811</v>
      </c>
      <c r="D5" s="36"/>
      <c r="E5" s="36">
        <v>162</v>
      </c>
      <c r="F5" s="36">
        <f>C5/E5</f>
        <v>344.51234567901236</v>
      </c>
      <c r="G5" s="22"/>
      <c r="H5" s="36">
        <v>0</v>
      </c>
      <c r="I5" s="36">
        <v>0</v>
      </c>
      <c r="J5" s="36">
        <v>0</v>
      </c>
      <c r="K5" s="36">
        <v>0</v>
      </c>
      <c r="L5" s="36">
        <v>0</v>
      </c>
      <c r="M5" s="36">
        <v>0</v>
      </c>
      <c r="N5" s="36">
        <v>0</v>
      </c>
    </row>
    <row r="6" spans="1:15" x14ac:dyDescent="0.25">
      <c r="A6" s="129"/>
      <c r="B6" s="14" t="s">
        <v>19</v>
      </c>
      <c r="C6" s="36">
        <v>26146</v>
      </c>
      <c r="D6" s="36"/>
      <c r="E6" s="36">
        <v>65</v>
      </c>
      <c r="F6" s="36">
        <f>C6/E6</f>
        <v>402.24615384615385</v>
      </c>
      <c r="G6" s="22"/>
      <c r="H6" s="36"/>
      <c r="I6" s="36">
        <v>20</v>
      </c>
      <c r="J6" s="36">
        <v>35</v>
      </c>
      <c r="K6" s="36">
        <v>0</v>
      </c>
      <c r="L6" s="36">
        <v>0</v>
      </c>
      <c r="M6" s="36">
        <v>0</v>
      </c>
      <c r="N6" s="36">
        <v>0</v>
      </c>
    </row>
    <row r="7" spans="1:15" x14ac:dyDescent="0.25">
      <c r="A7" s="129"/>
      <c r="B7" s="14" t="s">
        <v>20</v>
      </c>
      <c r="C7" s="36">
        <v>3349</v>
      </c>
      <c r="D7" s="36">
        <v>2510</v>
      </c>
      <c r="E7" s="36">
        <v>25</v>
      </c>
      <c r="F7" s="36">
        <f t="shared" ref="F7:F64" si="0">C7/E7</f>
        <v>133.96</v>
      </c>
      <c r="G7" s="36"/>
      <c r="H7" s="36">
        <v>0</v>
      </c>
      <c r="I7" s="36">
        <v>2</v>
      </c>
      <c r="J7" s="36">
        <v>5</v>
      </c>
      <c r="K7" s="36">
        <v>0</v>
      </c>
      <c r="L7" s="36">
        <v>4</v>
      </c>
      <c r="M7" s="36">
        <v>4</v>
      </c>
      <c r="N7" s="36">
        <v>0</v>
      </c>
    </row>
    <row r="8" spans="1:15" x14ac:dyDescent="0.25">
      <c r="A8" s="129"/>
      <c r="B8" s="14" t="s">
        <v>21</v>
      </c>
      <c r="C8" s="36">
        <v>21866</v>
      </c>
      <c r="D8" s="36"/>
      <c r="E8" s="36">
        <v>3246</v>
      </c>
      <c r="F8" s="36">
        <f t="shared" si="0"/>
        <v>6.736290819470117</v>
      </c>
      <c r="G8" s="22"/>
      <c r="H8" s="36">
        <v>25</v>
      </c>
      <c r="I8" s="36">
        <v>8</v>
      </c>
      <c r="J8" s="36">
        <v>23</v>
      </c>
      <c r="K8" s="36">
        <v>6</v>
      </c>
      <c r="L8" s="36">
        <v>10</v>
      </c>
      <c r="M8" s="36">
        <v>8</v>
      </c>
      <c r="N8" s="36">
        <v>1</v>
      </c>
    </row>
    <row r="9" spans="1:15" x14ac:dyDescent="0.25">
      <c r="A9" s="129"/>
      <c r="B9" s="14" t="s">
        <v>22</v>
      </c>
      <c r="C9" s="36">
        <v>18655</v>
      </c>
      <c r="D9" s="36">
        <v>2286</v>
      </c>
      <c r="E9" s="36">
        <v>67</v>
      </c>
      <c r="F9" s="36">
        <f t="shared" si="0"/>
        <v>278.43283582089555</v>
      </c>
      <c r="G9" s="36"/>
      <c r="H9" s="36">
        <v>0</v>
      </c>
      <c r="I9" s="36">
        <v>5</v>
      </c>
      <c r="J9" s="36">
        <v>5</v>
      </c>
      <c r="K9" s="36">
        <v>0</v>
      </c>
      <c r="L9" s="36">
        <v>4</v>
      </c>
      <c r="M9" s="36">
        <v>0</v>
      </c>
      <c r="N9" s="36">
        <v>0</v>
      </c>
    </row>
    <row r="10" spans="1:15" x14ac:dyDescent="0.25">
      <c r="A10" s="129"/>
      <c r="B10" s="14" t="s">
        <v>23</v>
      </c>
      <c r="C10" s="23">
        <v>27958</v>
      </c>
      <c r="D10" s="23">
        <v>6898</v>
      </c>
      <c r="E10" s="23">
        <v>87</v>
      </c>
      <c r="F10" s="36">
        <v>79</v>
      </c>
      <c r="G10" s="23"/>
      <c r="H10" s="23">
        <v>0</v>
      </c>
      <c r="I10" s="23">
        <v>17</v>
      </c>
      <c r="J10" s="23">
        <v>17</v>
      </c>
      <c r="K10" s="23">
        <v>0</v>
      </c>
      <c r="L10" s="23">
        <v>6</v>
      </c>
      <c r="M10" s="23">
        <v>4</v>
      </c>
      <c r="N10" s="23">
        <v>0</v>
      </c>
    </row>
    <row r="11" spans="1:15" x14ac:dyDescent="0.25">
      <c r="A11" s="130"/>
      <c r="B11" s="14" t="s">
        <v>24</v>
      </c>
      <c r="C11" s="36">
        <v>23324</v>
      </c>
      <c r="D11" s="36">
        <v>4894</v>
      </c>
      <c r="E11" s="36">
        <v>66</v>
      </c>
      <c r="F11" s="36">
        <f t="shared" si="0"/>
        <v>353.39393939393938</v>
      </c>
      <c r="G11" s="36"/>
      <c r="H11" s="36">
        <v>0</v>
      </c>
      <c r="I11" s="36">
        <v>0</v>
      </c>
      <c r="J11" s="36">
        <v>0</v>
      </c>
      <c r="K11" s="36">
        <v>0</v>
      </c>
      <c r="L11" s="36">
        <v>0</v>
      </c>
      <c r="M11" s="36">
        <v>0</v>
      </c>
      <c r="N11" s="36">
        <v>0</v>
      </c>
    </row>
    <row r="12" spans="1:15" x14ac:dyDescent="0.25">
      <c r="A12" s="128" t="s">
        <v>26</v>
      </c>
      <c r="B12" s="14" t="s">
        <v>27</v>
      </c>
      <c r="C12" s="36">
        <v>44901</v>
      </c>
      <c r="D12" s="36">
        <v>20719</v>
      </c>
      <c r="E12" s="36">
        <v>70</v>
      </c>
      <c r="F12" s="36">
        <f t="shared" si="0"/>
        <v>641.44285714285718</v>
      </c>
      <c r="G12" s="36"/>
      <c r="H12" s="36">
        <v>0</v>
      </c>
      <c r="I12" s="36">
        <v>43</v>
      </c>
      <c r="J12" s="36">
        <v>45</v>
      </c>
      <c r="K12" s="36">
        <v>0</v>
      </c>
      <c r="L12" s="36">
        <v>24</v>
      </c>
      <c r="M12" s="36">
        <v>7</v>
      </c>
      <c r="N12" s="36">
        <v>0</v>
      </c>
    </row>
    <row r="13" spans="1:15" x14ac:dyDescent="0.25">
      <c r="A13" s="129"/>
      <c r="B13" s="14" t="s">
        <v>28</v>
      </c>
      <c r="C13" s="36">
        <v>30977</v>
      </c>
      <c r="D13" s="36"/>
      <c r="E13" s="36">
        <v>153</v>
      </c>
      <c r="F13" s="36">
        <f t="shared" si="0"/>
        <v>202.46405228758169</v>
      </c>
      <c r="G13" s="36"/>
      <c r="H13" s="36"/>
      <c r="I13" s="36">
        <v>14</v>
      </c>
      <c r="J13" s="36">
        <v>16</v>
      </c>
      <c r="K13" s="36"/>
      <c r="L13" s="36">
        <v>2</v>
      </c>
      <c r="M13" s="36">
        <v>2</v>
      </c>
      <c r="N13" s="36"/>
    </row>
    <row r="14" spans="1:15" x14ac:dyDescent="0.25">
      <c r="A14" s="129"/>
      <c r="B14" s="14" t="s">
        <v>29</v>
      </c>
      <c r="C14" s="36">
        <v>306041</v>
      </c>
      <c r="D14" s="36"/>
      <c r="E14" s="36">
        <v>501</v>
      </c>
      <c r="F14" s="36">
        <f t="shared" si="0"/>
        <v>610.86027944111777</v>
      </c>
      <c r="G14" s="23">
        <v>9</v>
      </c>
      <c r="H14" s="36">
        <v>0</v>
      </c>
      <c r="I14" s="36">
        <v>10</v>
      </c>
      <c r="J14" s="36">
        <v>0</v>
      </c>
      <c r="K14" s="36">
        <v>0</v>
      </c>
      <c r="L14" s="36">
        <v>87</v>
      </c>
      <c r="M14" s="36">
        <v>0</v>
      </c>
      <c r="N14" s="36">
        <v>0</v>
      </c>
    </row>
    <row r="15" spans="1:15" x14ac:dyDescent="0.25">
      <c r="A15" s="129"/>
      <c r="B15" s="14" t="s">
        <v>30</v>
      </c>
      <c r="C15" s="36">
        <v>99789</v>
      </c>
      <c r="D15" s="36">
        <v>67666</v>
      </c>
      <c r="E15" s="36">
        <v>233</v>
      </c>
      <c r="F15" s="36">
        <f t="shared" si="0"/>
        <v>428.27896995708153</v>
      </c>
      <c r="G15" s="36"/>
      <c r="H15" s="36">
        <v>0</v>
      </c>
      <c r="I15" s="36">
        <v>0</v>
      </c>
      <c r="J15" s="36">
        <v>25</v>
      </c>
      <c r="K15" s="36">
        <v>0</v>
      </c>
      <c r="L15" s="36">
        <v>0</v>
      </c>
      <c r="M15" s="36">
        <v>0</v>
      </c>
      <c r="N15" s="36">
        <v>0</v>
      </c>
    </row>
    <row r="16" spans="1:15" x14ac:dyDescent="0.25">
      <c r="A16" s="129"/>
      <c r="B16" s="14" t="s">
        <v>31</v>
      </c>
      <c r="C16" s="22"/>
      <c r="D16" s="22"/>
      <c r="E16" s="22"/>
      <c r="F16" s="36"/>
      <c r="G16" s="22"/>
      <c r="H16" s="22"/>
      <c r="I16" s="22"/>
      <c r="J16" s="22"/>
      <c r="K16" s="22"/>
      <c r="L16" s="22"/>
      <c r="M16" s="22"/>
      <c r="N16" s="22"/>
    </row>
    <row r="17" spans="1:16" x14ac:dyDescent="0.25">
      <c r="A17" s="130"/>
      <c r="B17" s="14" t="s">
        <v>32</v>
      </c>
      <c r="C17" s="36">
        <v>34609</v>
      </c>
      <c r="D17" s="36">
        <v>9206</v>
      </c>
      <c r="E17" s="36">
        <v>108</v>
      </c>
      <c r="F17" s="36">
        <f t="shared" si="0"/>
        <v>320.4537037037037</v>
      </c>
      <c r="G17" s="36"/>
      <c r="H17" s="36">
        <v>43</v>
      </c>
      <c r="I17" s="36">
        <v>8</v>
      </c>
      <c r="J17" s="36">
        <v>0</v>
      </c>
      <c r="K17" s="36">
        <v>9</v>
      </c>
      <c r="L17" s="36">
        <v>9</v>
      </c>
      <c r="M17" s="36">
        <v>0</v>
      </c>
      <c r="N17" s="36">
        <v>9</v>
      </c>
    </row>
    <row r="18" spans="1:16" x14ac:dyDescent="0.25">
      <c r="A18" s="128" t="s">
        <v>33</v>
      </c>
      <c r="B18" s="14" t="s">
        <v>34</v>
      </c>
      <c r="C18" s="36">
        <v>165275</v>
      </c>
      <c r="D18" s="36"/>
      <c r="E18" s="36">
        <v>495</v>
      </c>
      <c r="F18" s="36">
        <f t="shared" si="0"/>
        <v>333.88888888888891</v>
      </c>
      <c r="G18" s="22"/>
      <c r="H18" s="36">
        <v>0</v>
      </c>
      <c r="I18" s="36">
        <v>16</v>
      </c>
      <c r="J18" s="36">
        <v>5</v>
      </c>
      <c r="K18" s="36">
        <v>0</v>
      </c>
      <c r="L18" s="36">
        <v>60</v>
      </c>
      <c r="M18" s="36">
        <v>16</v>
      </c>
      <c r="N18" s="36">
        <v>0</v>
      </c>
    </row>
    <row r="19" spans="1:16" x14ac:dyDescent="0.25">
      <c r="A19" s="129"/>
      <c r="B19" s="14" t="s">
        <v>35</v>
      </c>
      <c r="C19" s="36">
        <v>54635</v>
      </c>
      <c r="D19" s="36">
        <v>7303</v>
      </c>
      <c r="E19" s="36">
        <v>96</v>
      </c>
      <c r="F19" s="36">
        <f t="shared" si="0"/>
        <v>569.11458333333337</v>
      </c>
      <c r="G19" s="36"/>
      <c r="H19" s="36">
        <v>20</v>
      </c>
      <c r="I19" s="36">
        <v>38</v>
      </c>
      <c r="J19" s="36">
        <v>14</v>
      </c>
      <c r="K19" s="36">
        <v>0</v>
      </c>
      <c r="L19" s="36">
        <v>14</v>
      </c>
      <c r="M19" s="36">
        <v>0</v>
      </c>
      <c r="N19" s="36">
        <v>0</v>
      </c>
    </row>
    <row r="20" spans="1:16" x14ac:dyDescent="0.25">
      <c r="A20" s="129"/>
      <c r="B20" s="14" t="s">
        <v>36</v>
      </c>
      <c r="C20" s="36">
        <v>39415</v>
      </c>
      <c r="D20" s="36"/>
      <c r="E20" s="36">
        <v>58</v>
      </c>
      <c r="F20" s="36">
        <f t="shared" si="0"/>
        <v>679.56896551724139</v>
      </c>
      <c r="G20" s="22"/>
      <c r="H20" s="36">
        <v>0</v>
      </c>
      <c r="I20" s="36">
        <v>10</v>
      </c>
      <c r="J20" s="36">
        <v>1</v>
      </c>
      <c r="K20" s="36">
        <v>0</v>
      </c>
      <c r="L20" s="36">
        <v>0</v>
      </c>
      <c r="M20" s="36">
        <v>0</v>
      </c>
      <c r="N20" s="36">
        <v>0</v>
      </c>
    </row>
    <row r="21" spans="1:16" x14ac:dyDescent="0.25">
      <c r="A21" s="129"/>
      <c r="B21" s="14" t="s">
        <v>37</v>
      </c>
      <c r="C21" s="36">
        <v>5024</v>
      </c>
      <c r="D21" s="36"/>
      <c r="E21" s="36">
        <v>63</v>
      </c>
      <c r="F21" s="36">
        <f t="shared" si="0"/>
        <v>79.746031746031747</v>
      </c>
      <c r="G21" s="22"/>
      <c r="H21" s="36">
        <v>0</v>
      </c>
      <c r="I21" s="36">
        <v>0</v>
      </c>
      <c r="J21" s="36">
        <v>0</v>
      </c>
      <c r="K21" s="36">
        <v>0</v>
      </c>
      <c r="L21" s="36">
        <v>0</v>
      </c>
      <c r="M21" s="36">
        <v>0</v>
      </c>
      <c r="N21" s="36">
        <v>0</v>
      </c>
    </row>
    <row r="22" spans="1:16" x14ac:dyDescent="0.25">
      <c r="A22" s="129"/>
      <c r="B22" s="14" t="s">
        <v>38</v>
      </c>
      <c r="C22" s="23">
        <v>17457</v>
      </c>
      <c r="D22" s="23"/>
      <c r="E22" s="23">
        <v>54</v>
      </c>
      <c r="F22" s="36">
        <f t="shared" si="0"/>
        <v>323.27777777777777</v>
      </c>
      <c r="G22" s="23"/>
      <c r="H22" s="23">
        <v>0</v>
      </c>
      <c r="I22" s="23">
        <v>4</v>
      </c>
      <c r="J22" s="23">
        <v>3</v>
      </c>
      <c r="K22" s="23">
        <v>0</v>
      </c>
      <c r="L22" s="23">
        <v>3</v>
      </c>
      <c r="M22" s="23">
        <v>3</v>
      </c>
      <c r="N22" s="23">
        <v>0</v>
      </c>
    </row>
    <row r="23" spans="1:16" x14ac:dyDescent="0.25">
      <c r="A23" s="129"/>
      <c r="B23" s="14" t="s">
        <v>39</v>
      </c>
      <c r="C23" s="23">
        <v>19474</v>
      </c>
      <c r="D23" s="23">
        <v>4167</v>
      </c>
      <c r="E23" s="23">
        <v>57</v>
      </c>
      <c r="F23" s="36">
        <f t="shared" si="0"/>
        <v>341.64912280701753</v>
      </c>
      <c r="G23" s="23"/>
      <c r="H23" s="23">
        <v>0</v>
      </c>
      <c r="I23" s="23">
        <v>4</v>
      </c>
      <c r="J23" s="23">
        <v>0</v>
      </c>
      <c r="K23" s="23">
        <v>4</v>
      </c>
      <c r="L23" s="23">
        <v>4</v>
      </c>
      <c r="M23" s="23">
        <v>0</v>
      </c>
      <c r="N23" s="23">
        <v>4</v>
      </c>
      <c r="O23" s="102"/>
      <c r="P23" s="102"/>
    </row>
    <row r="24" spans="1:16" x14ac:dyDescent="0.25">
      <c r="A24" s="130"/>
      <c r="B24" s="14" t="s">
        <v>40</v>
      </c>
      <c r="C24" s="36">
        <v>36491</v>
      </c>
      <c r="D24" s="36">
        <v>9867</v>
      </c>
      <c r="E24" s="36">
        <v>87</v>
      </c>
      <c r="F24" s="36">
        <f t="shared" si="0"/>
        <v>419.43678160919541</v>
      </c>
      <c r="G24" s="36"/>
      <c r="H24" s="36">
        <v>0</v>
      </c>
      <c r="I24" s="36">
        <v>15</v>
      </c>
      <c r="J24" s="36">
        <v>15</v>
      </c>
      <c r="K24" s="36">
        <v>0</v>
      </c>
      <c r="L24" s="36">
        <v>11</v>
      </c>
      <c r="M24" s="36">
        <v>0</v>
      </c>
      <c r="N24" s="36">
        <v>0</v>
      </c>
    </row>
    <row r="25" spans="1:16" x14ac:dyDescent="0.25">
      <c r="A25" s="128" t="s">
        <v>41</v>
      </c>
      <c r="B25" s="14" t="s">
        <v>42</v>
      </c>
      <c r="C25" s="36">
        <v>10329</v>
      </c>
      <c r="D25" s="36">
        <v>2683</v>
      </c>
      <c r="E25" s="36">
        <v>63</v>
      </c>
      <c r="F25" s="36">
        <f t="shared" si="0"/>
        <v>163.95238095238096</v>
      </c>
      <c r="G25" s="36"/>
      <c r="H25" s="36">
        <v>3</v>
      </c>
      <c r="I25" s="36">
        <v>9</v>
      </c>
      <c r="J25" s="36">
        <v>7</v>
      </c>
      <c r="K25" s="36">
        <v>0</v>
      </c>
      <c r="L25" s="36">
        <v>3</v>
      </c>
      <c r="M25" s="36">
        <v>0</v>
      </c>
      <c r="N25" s="36">
        <v>0</v>
      </c>
    </row>
    <row r="26" spans="1:16" x14ac:dyDescent="0.25">
      <c r="A26" s="129"/>
      <c r="B26" s="14" t="s">
        <v>43</v>
      </c>
      <c r="C26" s="36">
        <v>12814</v>
      </c>
      <c r="D26" s="36">
        <v>4349</v>
      </c>
      <c r="E26" s="36">
        <v>39</v>
      </c>
      <c r="F26" s="36">
        <f t="shared" si="0"/>
        <v>328.56410256410254</v>
      </c>
      <c r="G26" s="36"/>
      <c r="H26" s="36">
        <v>0</v>
      </c>
      <c r="I26" s="36">
        <v>2</v>
      </c>
      <c r="J26" s="36">
        <v>0</v>
      </c>
      <c r="K26" s="36">
        <v>2</v>
      </c>
      <c r="L26" s="36">
        <v>3</v>
      </c>
      <c r="M26" s="36">
        <v>0</v>
      </c>
      <c r="N26" s="36">
        <v>0</v>
      </c>
    </row>
    <row r="27" spans="1:16" x14ac:dyDescent="0.25">
      <c r="A27" s="129"/>
      <c r="B27" s="14" t="s">
        <v>44</v>
      </c>
      <c r="C27" s="36">
        <v>54477</v>
      </c>
      <c r="D27" s="36">
        <v>30043</v>
      </c>
      <c r="E27" s="36">
        <v>146</v>
      </c>
      <c r="F27" s="36">
        <f t="shared" si="0"/>
        <v>373.13013698630135</v>
      </c>
      <c r="G27" s="36"/>
      <c r="H27" s="36">
        <v>63</v>
      </c>
      <c r="I27" s="36">
        <v>47</v>
      </c>
      <c r="J27" s="36">
        <v>15</v>
      </c>
      <c r="K27" s="36">
        <v>64</v>
      </c>
      <c r="L27" s="36">
        <v>23</v>
      </c>
      <c r="M27" s="36">
        <v>10</v>
      </c>
      <c r="N27" s="36">
        <v>10</v>
      </c>
    </row>
    <row r="28" spans="1:16" x14ac:dyDescent="0.25">
      <c r="A28" s="129"/>
      <c r="B28" s="14" t="s">
        <v>45</v>
      </c>
      <c r="C28" s="36">
        <v>32352</v>
      </c>
      <c r="D28" s="36">
        <v>9956</v>
      </c>
      <c r="E28" s="36">
        <v>142</v>
      </c>
      <c r="F28" s="36">
        <f t="shared" si="0"/>
        <v>227.83098591549296</v>
      </c>
      <c r="G28" s="36"/>
      <c r="H28" s="36">
        <v>0</v>
      </c>
      <c r="I28" s="36">
        <v>6</v>
      </c>
      <c r="J28" s="36">
        <v>8</v>
      </c>
      <c r="K28" s="36">
        <v>0</v>
      </c>
      <c r="L28" s="36">
        <v>7</v>
      </c>
      <c r="M28" s="36">
        <v>6</v>
      </c>
      <c r="N28" s="36">
        <v>0</v>
      </c>
    </row>
    <row r="29" spans="1:16" x14ac:dyDescent="0.25">
      <c r="A29" s="130"/>
      <c r="B29" s="14" t="s">
        <v>46</v>
      </c>
      <c r="C29" s="36">
        <v>35904</v>
      </c>
      <c r="D29" s="36">
        <v>17919</v>
      </c>
      <c r="E29" s="36">
        <v>113</v>
      </c>
      <c r="F29" s="36">
        <f t="shared" si="0"/>
        <v>317.73451327433628</v>
      </c>
      <c r="G29" s="36"/>
      <c r="H29" s="36">
        <v>36</v>
      </c>
      <c r="I29" s="36">
        <v>17</v>
      </c>
      <c r="J29" s="36">
        <v>3</v>
      </c>
      <c r="K29" s="36">
        <v>19</v>
      </c>
      <c r="L29" s="36">
        <v>54</v>
      </c>
      <c r="M29" s="36">
        <v>1</v>
      </c>
      <c r="N29" s="36">
        <v>4</v>
      </c>
    </row>
    <row r="30" spans="1:16" x14ac:dyDescent="0.25">
      <c r="A30" s="128" t="s">
        <v>47</v>
      </c>
      <c r="B30" s="14" t="s">
        <v>48</v>
      </c>
      <c r="C30" s="36">
        <v>24448</v>
      </c>
      <c r="D30" s="36">
        <v>6497</v>
      </c>
      <c r="E30" s="36">
        <v>79</v>
      </c>
      <c r="F30" s="36">
        <f t="shared" si="0"/>
        <v>309.46835443037975</v>
      </c>
      <c r="G30" s="36"/>
      <c r="H30" s="36">
        <v>0</v>
      </c>
      <c r="I30" s="36">
        <v>9</v>
      </c>
      <c r="J30" s="36">
        <v>0</v>
      </c>
      <c r="K30" s="36">
        <v>9</v>
      </c>
      <c r="L30" s="36">
        <v>12</v>
      </c>
      <c r="M30" s="36">
        <v>0</v>
      </c>
      <c r="N30" s="36">
        <v>12</v>
      </c>
    </row>
    <row r="31" spans="1:16" x14ac:dyDescent="0.25">
      <c r="A31" s="129"/>
      <c r="B31" s="14" t="s">
        <v>49</v>
      </c>
      <c r="C31" s="36">
        <v>18498</v>
      </c>
      <c r="D31" s="36">
        <v>6008</v>
      </c>
      <c r="E31" s="36">
        <v>85</v>
      </c>
      <c r="F31" s="36">
        <f t="shared" si="0"/>
        <v>217.62352941176471</v>
      </c>
      <c r="G31" s="36"/>
      <c r="H31" s="36">
        <v>0</v>
      </c>
      <c r="I31" s="36">
        <v>17</v>
      </c>
      <c r="J31" s="36">
        <v>4</v>
      </c>
      <c r="K31" s="36">
        <v>0</v>
      </c>
      <c r="L31" s="36">
        <v>47</v>
      </c>
      <c r="M31" s="36">
        <v>7</v>
      </c>
      <c r="N31" s="36">
        <v>0</v>
      </c>
    </row>
    <row r="32" spans="1:16" x14ac:dyDescent="0.25">
      <c r="A32" s="129"/>
      <c r="B32" s="14" t="s">
        <v>50</v>
      </c>
      <c r="C32" s="36">
        <v>82731</v>
      </c>
      <c r="D32" s="36">
        <v>60192</v>
      </c>
      <c r="E32" s="36">
        <v>193</v>
      </c>
      <c r="F32" s="36">
        <f t="shared" si="0"/>
        <v>428.65803108808291</v>
      </c>
      <c r="G32" s="36"/>
      <c r="H32" s="36">
        <v>46</v>
      </c>
      <c r="I32" s="36">
        <v>3</v>
      </c>
      <c r="J32" s="36">
        <v>2</v>
      </c>
      <c r="K32" s="36">
        <v>1</v>
      </c>
      <c r="L32" s="36">
        <v>0</v>
      </c>
      <c r="M32" s="36">
        <v>88</v>
      </c>
      <c r="N32" s="36">
        <v>0</v>
      </c>
    </row>
    <row r="33" spans="1:14" x14ac:dyDescent="0.25">
      <c r="A33" s="129"/>
      <c r="B33" s="14" t="s">
        <v>51</v>
      </c>
      <c r="C33" s="36">
        <v>39365</v>
      </c>
      <c r="D33" s="36"/>
      <c r="E33" s="36">
        <v>78</v>
      </c>
      <c r="F33" s="36">
        <f t="shared" si="0"/>
        <v>504.67948717948718</v>
      </c>
      <c r="G33" s="22"/>
      <c r="H33" s="36">
        <v>50</v>
      </c>
      <c r="I33" s="36">
        <v>43</v>
      </c>
      <c r="J33" s="36">
        <v>0</v>
      </c>
      <c r="K33" s="36">
        <v>0</v>
      </c>
      <c r="L33" s="36">
        <v>0</v>
      </c>
      <c r="M33" s="36">
        <v>0</v>
      </c>
      <c r="N33" s="36">
        <v>0</v>
      </c>
    </row>
    <row r="34" spans="1:14" x14ac:dyDescent="0.25">
      <c r="A34" s="129"/>
      <c r="B34" s="14" t="s">
        <v>52</v>
      </c>
      <c r="C34" s="36">
        <v>26168</v>
      </c>
      <c r="D34" s="36"/>
      <c r="E34" s="36">
        <v>82</v>
      </c>
      <c r="F34" s="36">
        <f t="shared" si="0"/>
        <v>319.1219512195122</v>
      </c>
      <c r="G34" s="22"/>
      <c r="H34" s="36">
        <v>3</v>
      </c>
      <c r="I34" s="36">
        <v>8</v>
      </c>
      <c r="J34" s="36">
        <v>3</v>
      </c>
      <c r="K34" s="36">
        <v>5</v>
      </c>
      <c r="L34" s="36">
        <v>30</v>
      </c>
      <c r="M34" s="36">
        <v>2</v>
      </c>
      <c r="N34" s="36">
        <v>10</v>
      </c>
    </row>
    <row r="35" spans="1:14" x14ac:dyDescent="0.25">
      <c r="A35" s="130"/>
      <c r="B35" s="14" t="s">
        <v>53</v>
      </c>
      <c r="C35" s="36">
        <v>31687</v>
      </c>
      <c r="D35" s="36">
        <v>9060</v>
      </c>
      <c r="E35" s="36">
        <v>107</v>
      </c>
      <c r="F35" s="36">
        <f t="shared" si="0"/>
        <v>296.14018691588785</v>
      </c>
      <c r="G35" s="36"/>
      <c r="H35" s="36">
        <v>2</v>
      </c>
      <c r="I35" s="36">
        <v>33</v>
      </c>
      <c r="J35" s="36">
        <v>0</v>
      </c>
      <c r="K35" s="36">
        <v>14</v>
      </c>
      <c r="L35" s="36">
        <v>19</v>
      </c>
      <c r="M35" s="36">
        <v>5</v>
      </c>
      <c r="N35" s="36">
        <v>10</v>
      </c>
    </row>
    <row r="36" spans="1:14" x14ac:dyDescent="0.25">
      <c r="A36" s="128" t="s">
        <v>54</v>
      </c>
      <c r="B36" s="14" t="s">
        <v>55</v>
      </c>
      <c r="C36" s="36">
        <v>17963</v>
      </c>
      <c r="D36" s="36"/>
      <c r="E36" s="36">
        <v>88</v>
      </c>
      <c r="F36" s="36">
        <f t="shared" si="0"/>
        <v>204.125</v>
      </c>
      <c r="G36" s="22"/>
      <c r="H36" s="36">
        <v>0</v>
      </c>
      <c r="I36" s="36">
        <v>8</v>
      </c>
      <c r="J36" s="36">
        <v>0</v>
      </c>
      <c r="K36" s="36">
        <v>8</v>
      </c>
      <c r="L36" s="36">
        <v>6</v>
      </c>
      <c r="M36" s="36">
        <v>0</v>
      </c>
      <c r="N36" s="36">
        <v>6</v>
      </c>
    </row>
    <row r="37" spans="1:14" x14ac:dyDescent="0.25">
      <c r="A37" s="129"/>
      <c r="B37" s="14" t="s">
        <v>56</v>
      </c>
      <c r="C37" s="36">
        <v>21232</v>
      </c>
      <c r="D37" s="36"/>
      <c r="E37" s="36">
        <v>135</v>
      </c>
      <c r="F37" s="36">
        <f t="shared" si="0"/>
        <v>157.27407407407406</v>
      </c>
      <c r="G37" s="22"/>
      <c r="H37" s="36">
        <v>0</v>
      </c>
      <c r="I37" s="36">
        <v>0</v>
      </c>
      <c r="J37" s="36">
        <v>0</v>
      </c>
      <c r="K37" s="36">
        <v>0</v>
      </c>
      <c r="L37" s="36">
        <v>0</v>
      </c>
      <c r="M37" s="36">
        <v>0</v>
      </c>
      <c r="N37" s="36">
        <v>0</v>
      </c>
    </row>
    <row r="38" spans="1:14" x14ac:dyDescent="0.25">
      <c r="A38" s="129"/>
      <c r="B38" s="14" t="s">
        <v>57</v>
      </c>
      <c r="C38" s="36">
        <v>22325</v>
      </c>
      <c r="D38" s="36"/>
      <c r="E38" s="36">
        <v>104</v>
      </c>
      <c r="F38" s="36">
        <f t="shared" si="0"/>
        <v>214.66346153846155</v>
      </c>
      <c r="G38" s="22"/>
      <c r="H38" s="36">
        <v>0</v>
      </c>
      <c r="I38" s="36">
        <v>0</v>
      </c>
      <c r="J38" s="36">
        <v>0</v>
      </c>
      <c r="K38" s="36">
        <v>0</v>
      </c>
      <c r="L38" s="36">
        <v>0</v>
      </c>
      <c r="M38" s="36">
        <v>0</v>
      </c>
      <c r="N38" s="36">
        <v>0</v>
      </c>
    </row>
    <row r="39" spans="1:14" x14ac:dyDescent="0.25">
      <c r="A39" s="129"/>
      <c r="B39" s="14" t="s">
        <v>58</v>
      </c>
      <c r="C39" s="36">
        <v>14933</v>
      </c>
      <c r="D39" s="36"/>
      <c r="E39" s="36">
        <v>69</v>
      </c>
      <c r="F39" s="36">
        <f t="shared" si="0"/>
        <v>216.42028985507247</v>
      </c>
      <c r="G39" s="22"/>
      <c r="H39" s="36">
        <v>0</v>
      </c>
      <c r="I39" s="36">
        <v>0</v>
      </c>
      <c r="J39" s="36">
        <v>0</v>
      </c>
      <c r="K39" s="36">
        <v>0</v>
      </c>
      <c r="L39" s="36">
        <v>3</v>
      </c>
      <c r="M39" s="36">
        <v>0</v>
      </c>
      <c r="N39" s="36">
        <v>3</v>
      </c>
    </row>
    <row r="40" spans="1:14" x14ac:dyDescent="0.25">
      <c r="A40" s="129"/>
      <c r="B40" s="14" t="s">
        <v>59</v>
      </c>
      <c r="C40" s="36">
        <v>33851</v>
      </c>
      <c r="D40" s="36"/>
      <c r="E40" s="36">
        <v>100</v>
      </c>
      <c r="F40" s="36">
        <f t="shared" si="0"/>
        <v>338.51</v>
      </c>
      <c r="G40" s="22"/>
      <c r="H40" s="36">
        <v>0</v>
      </c>
      <c r="I40" s="36">
        <v>8</v>
      </c>
      <c r="J40" s="36">
        <v>0</v>
      </c>
      <c r="K40" s="36">
        <v>0</v>
      </c>
      <c r="L40" s="36">
        <v>22</v>
      </c>
      <c r="M40" s="36">
        <v>0</v>
      </c>
      <c r="N40" s="36">
        <v>0</v>
      </c>
    </row>
    <row r="41" spans="1:14" x14ac:dyDescent="0.25">
      <c r="A41" s="129"/>
      <c r="B41" s="14" t="s">
        <v>60</v>
      </c>
      <c r="C41" s="36">
        <v>111991</v>
      </c>
      <c r="D41" s="36"/>
      <c r="E41" s="36">
        <v>296</v>
      </c>
      <c r="F41" s="36">
        <f t="shared" si="0"/>
        <v>378.34797297297297</v>
      </c>
      <c r="G41" s="22"/>
      <c r="H41" s="36">
        <v>0</v>
      </c>
      <c r="I41" s="36">
        <v>31</v>
      </c>
      <c r="J41" s="36">
        <v>30</v>
      </c>
      <c r="K41" s="36">
        <v>0</v>
      </c>
      <c r="L41" s="36">
        <v>163</v>
      </c>
      <c r="M41" s="36">
        <v>3</v>
      </c>
      <c r="N41" s="36">
        <v>0</v>
      </c>
    </row>
    <row r="42" spans="1:14" x14ac:dyDescent="0.25">
      <c r="A42" s="130"/>
      <c r="B42" s="14" t="s">
        <v>61</v>
      </c>
      <c r="C42" s="36">
        <v>34984</v>
      </c>
      <c r="D42" s="36"/>
      <c r="E42" s="36">
        <v>101</v>
      </c>
      <c r="F42" s="36">
        <f t="shared" si="0"/>
        <v>346.37623762376239</v>
      </c>
      <c r="G42" s="22"/>
      <c r="H42" s="36">
        <v>0</v>
      </c>
      <c r="I42" s="36">
        <v>44</v>
      </c>
      <c r="J42" s="36">
        <v>0</v>
      </c>
      <c r="K42" s="36">
        <v>44</v>
      </c>
      <c r="L42" s="36">
        <v>4</v>
      </c>
      <c r="M42" s="36">
        <v>0</v>
      </c>
      <c r="N42" s="36">
        <v>4</v>
      </c>
    </row>
    <row r="43" spans="1:14" x14ac:dyDescent="0.25">
      <c r="A43" s="128" t="s">
        <v>62</v>
      </c>
      <c r="B43" s="14" t="s">
        <v>63</v>
      </c>
      <c r="C43" s="36">
        <v>28597</v>
      </c>
      <c r="D43" s="36"/>
      <c r="E43" s="36">
        <v>292</v>
      </c>
      <c r="F43" s="36">
        <f t="shared" si="0"/>
        <v>97.93493150684931</v>
      </c>
      <c r="G43" s="22"/>
      <c r="H43" s="36">
        <v>8</v>
      </c>
      <c r="I43" s="36">
        <v>0</v>
      </c>
      <c r="J43" s="36">
        <v>0</v>
      </c>
      <c r="K43" s="36">
        <v>0</v>
      </c>
      <c r="L43" s="36">
        <v>0</v>
      </c>
      <c r="M43" s="36">
        <v>0</v>
      </c>
      <c r="N43" s="36">
        <v>0</v>
      </c>
    </row>
    <row r="44" spans="1:14" x14ac:dyDescent="0.25">
      <c r="A44" s="129"/>
      <c r="B44" s="14" t="s">
        <v>64</v>
      </c>
      <c r="C44" s="36">
        <v>9161</v>
      </c>
      <c r="D44" s="36">
        <v>2388</v>
      </c>
      <c r="E44" s="36">
        <v>22</v>
      </c>
      <c r="F44" s="36">
        <f t="shared" si="0"/>
        <v>416.40909090909093</v>
      </c>
      <c r="G44" s="36"/>
      <c r="H44" s="36">
        <v>23</v>
      </c>
      <c r="I44" s="36">
        <v>0</v>
      </c>
      <c r="J44" s="36">
        <v>0</v>
      </c>
      <c r="K44" s="36">
        <v>0</v>
      </c>
      <c r="L44" s="36">
        <v>0</v>
      </c>
      <c r="M44" s="36">
        <v>0</v>
      </c>
      <c r="N44" s="36">
        <v>0</v>
      </c>
    </row>
    <row r="45" spans="1:14" x14ac:dyDescent="0.25">
      <c r="A45" s="129"/>
      <c r="B45" s="14" t="s">
        <v>65</v>
      </c>
      <c r="C45" s="36">
        <v>25071</v>
      </c>
      <c r="D45" s="36">
        <v>2813</v>
      </c>
      <c r="E45" s="36">
        <v>17</v>
      </c>
      <c r="F45" s="36">
        <f t="shared" si="0"/>
        <v>1474.7647058823529</v>
      </c>
      <c r="G45" s="36">
        <v>15</v>
      </c>
      <c r="H45" s="36">
        <v>151</v>
      </c>
      <c r="I45" s="36">
        <v>0</v>
      </c>
      <c r="J45" s="36">
        <v>0</v>
      </c>
      <c r="K45" s="36">
        <v>0</v>
      </c>
      <c r="L45" s="36">
        <v>0</v>
      </c>
      <c r="M45" s="36">
        <v>0</v>
      </c>
      <c r="N45" s="36">
        <v>0</v>
      </c>
    </row>
    <row r="46" spans="1:14" x14ac:dyDescent="0.25">
      <c r="A46" s="130"/>
      <c r="B46" s="14" t="s">
        <v>66</v>
      </c>
      <c r="C46" s="36">
        <v>43461</v>
      </c>
      <c r="D46" s="36"/>
      <c r="E46" s="36">
        <v>76</v>
      </c>
      <c r="F46" s="36">
        <f t="shared" si="0"/>
        <v>571.85526315789468</v>
      </c>
      <c r="G46" s="22"/>
      <c r="H46" s="36">
        <v>182</v>
      </c>
      <c r="I46" s="36">
        <v>0</v>
      </c>
      <c r="J46" s="36">
        <v>0</v>
      </c>
      <c r="K46" s="36">
        <v>0</v>
      </c>
      <c r="L46" s="36">
        <v>0</v>
      </c>
      <c r="M46" s="36">
        <v>0</v>
      </c>
      <c r="N46" s="36">
        <v>0</v>
      </c>
    </row>
    <row r="47" spans="1:14" x14ac:dyDescent="0.25">
      <c r="A47" s="128" t="s">
        <v>67</v>
      </c>
      <c r="B47" s="14" t="s">
        <v>68</v>
      </c>
      <c r="C47" s="36">
        <v>52203</v>
      </c>
      <c r="D47" s="36"/>
      <c r="E47" s="36">
        <v>125</v>
      </c>
      <c r="F47" s="36">
        <f t="shared" si="0"/>
        <v>417.62400000000002</v>
      </c>
      <c r="G47" s="22"/>
      <c r="H47" s="36">
        <v>40</v>
      </c>
      <c r="I47" s="36">
        <v>25</v>
      </c>
      <c r="J47" s="36">
        <v>6</v>
      </c>
      <c r="K47" s="36">
        <v>19</v>
      </c>
      <c r="L47" s="36">
        <v>49</v>
      </c>
      <c r="M47" s="36">
        <v>0</v>
      </c>
      <c r="N47" s="36">
        <v>49</v>
      </c>
    </row>
    <row r="48" spans="1:14" x14ac:dyDescent="0.25">
      <c r="A48" s="129"/>
      <c r="B48" s="14" t="s">
        <v>69</v>
      </c>
      <c r="C48" s="36">
        <v>36757</v>
      </c>
      <c r="D48" s="36"/>
      <c r="E48" s="36">
        <v>95</v>
      </c>
      <c r="F48" s="36">
        <f t="shared" si="0"/>
        <v>386.91578947368419</v>
      </c>
      <c r="G48" s="22"/>
      <c r="H48" s="36">
        <v>0</v>
      </c>
      <c r="I48" s="36">
        <v>15</v>
      </c>
      <c r="J48" s="36">
        <v>0</v>
      </c>
      <c r="K48" s="36">
        <v>15</v>
      </c>
      <c r="L48" s="36">
        <v>24</v>
      </c>
      <c r="M48" s="36">
        <v>5</v>
      </c>
      <c r="N48" s="36">
        <v>18</v>
      </c>
    </row>
    <row r="49" spans="1:14" x14ac:dyDescent="0.25">
      <c r="A49" s="129"/>
      <c r="B49" s="14" t="s">
        <v>70</v>
      </c>
      <c r="C49" s="36">
        <v>8691</v>
      </c>
      <c r="D49" s="36"/>
      <c r="E49" s="36">
        <v>37</v>
      </c>
      <c r="F49" s="36">
        <f t="shared" si="0"/>
        <v>234.8918918918919</v>
      </c>
      <c r="G49" s="22"/>
      <c r="H49" s="36">
        <v>0</v>
      </c>
      <c r="I49" s="36">
        <v>2</v>
      </c>
      <c r="J49" s="36">
        <v>1</v>
      </c>
      <c r="K49" s="36">
        <v>0</v>
      </c>
      <c r="L49" s="36">
        <v>1</v>
      </c>
      <c r="M49" s="36">
        <v>1</v>
      </c>
      <c r="N49" s="36">
        <v>0</v>
      </c>
    </row>
    <row r="50" spans="1:14" x14ac:dyDescent="0.25">
      <c r="A50" s="130"/>
      <c r="B50" s="14" t="s">
        <v>71</v>
      </c>
      <c r="C50" s="36">
        <v>44976</v>
      </c>
      <c r="D50" s="36"/>
      <c r="E50" s="36">
        <v>166</v>
      </c>
      <c r="F50" s="36">
        <f t="shared" si="0"/>
        <v>270.93975903614455</v>
      </c>
      <c r="G50" s="22"/>
      <c r="H50" s="36">
        <v>0</v>
      </c>
      <c r="I50" s="36">
        <v>14</v>
      </c>
      <c r="J50" s="36">
        <v>10</v>
      </c>
      <c r="K50" s="36">
        <v>5</v>
      </c>
      <c r="L50" s="36">
        <v>11</v>
      </c>
      <c r="M50" s="36">
        <v>0</v>
      </c>
      <c r="N50" s="36">
        <v>0</v>
      </c>
    </row>
    <row r="51" spans="1:14" x14ac:dyDescent="0.25">
      <c r="A51" s="128" t="s">
        <v>72</v>
      </c>
      <c r="B51" s="14" t="s">
        <v>73</v>
      </c>
      <c r="C51" s="36">
        <v>26605</v>
      </c>
      <c r="D51" s="36">
        <v>4521</v>
      </c>
      <c r="E51" s="36">
        <v>124</v>
      </c>
      <c r="F51" s="36">
        <f t="shared" si="0"/>
        <v>214.55645161290323</v>
      </c>
      <c r="G51" s="36"/>
      <c r="H51" s="36">
        <v>0</v>
      </c>
      <c r="I51" s="36">
        <v>7</v>
      </c>
      <c r="J51" s="36">
        <v>3</v>
      </c>
      <c r="K51" s="36">
        <v>4</v>
      </c>
      <c r="L51" s="36">
        <v>11</v>
      </c>
      <c r="M51" s="36">
        <v>7</v>
      </c>
      <c r="N51" s="36">
        <v>4</v>
      </c>
    </row>
    <row r="52" spans="1:14" x14ac:dyDescent="0.25">
      <c r="A52" s="129"/>
      <c r="B52" s="14" t="s">
        <v>74</v>
      </c>
      <c r="C52" s="36">
        <v>15114</v>
      </c>
      <c r="D52" s="36"/>
      <c r="E52" s="36">
        <v>86</v>
      </c>
      <c r="F52" s="36">
        <f t="shared" si="0"/>
        <v>175.74418604651163</v>
      </c>
      <c r="G52" s="22"/>
      <c r="H52" s="36">
        <v>0</v>
      </c>
      <c r="I52" s="36">
        <v>5</v>
      </c>
      <c r="J52" s="36">
        <v>5</v>
      </c>
      <c r="K52" s="36">
        <v>0</v>
      </c>
      <c r="L52" s="36">
        <v>0</v>
      </c>
      <c r="M52" s="36">
        <v>0</v>
      </c>
      <c r="N52" s="36">
        <v>0</v>
      </c>
    </row>
    <row r="53" spans="1:14" x14ac:dyDescent="0.25">
      <c r="A53" s="129"/>
      <c r="B53" s="14" t="s">
        <v>75</v>
      </c>
      <c r="C53" s="36">
        <v>19774</v>
      </c>
      <c r="D53" s="36">
        <v>5916</v>
      </c>
      <c r="E53" s="36">
        <v>48</v>
      </c>
      <c r="F53" s="36">
        <f t="shared" si="0"/>
        <v>411.95833333333331</v>
      </c>
      <c r="G53" s="36"/>
      <c r="H53" s="36">
        <v>0</v>
      </c>
      <c r="I53" s="36">
        <v>4</v>
      </c>
      <c r="J53" s="36">
        <v>0</v>
      </c>
      <c r="K53" s="36">
        <v>0</v>
      </c>
      <c r="L53" s="36">
        <v>4</v>
      </c>
      <c r="M53" s="36">
        <v>0</v>
      </c>
      <c r="N53" s="36">
        <v>0</v>
      </c>
    </row>
    <row r="54" spans="1:14" x14ac:dyDescent="0.25">
      <c r="A54" s="129"/>
      <c r="B54" s="14" t="s">
        <v>76</v>
      </c>
      <c r="C54" s="36">
        <v>40522</v>
      </c>
      <c r="D54" s="36"/>
      <c r="E54" s="36">
        <v>244</v>
      </c>
      <c r="F54" s="36">
        <f t="shared" si="0"/>
        <v>166.07377049180329</v>
      </c>
      <c r="G54" s="22"/>
      <c r="H54" s="36">
        <v>0</v>
      </c>
      <c r="I54" s="36">
        <v>21</v>
      </c>
      <c r="J54" s="36">
        <v>19</v>
      </c>
      <c r="K54" s="36">
        <v>0</v>
      </c>
      <c r="L54" s="36">
        <v>18</v>
      </c>
      <c r="M54" s="36">
        <v>16</v>
      </c>
      <c r="N54" s="36">
        <v>0</v>
      </c>
    </row>
    <row r="55" spans="1:14" x14ac:dyDescent="0.25">
      <c r="A55" s="129"/>
      <c r="B55" s="14" t="s">
        <v>77</v>
      </c>
      <c r="C55" s="36">
        <v>23484</v>
      </c>
      <c r="D55" s="36">
        <v>22614</v>
      </c>
      <c r="E55" s="36">
        <v>40</v>
      </c>
      <c r="F55" s="36">
        <f t="shared" si="0"/>
        <v>587.1</v>
      </c>
      <c r="G55" s="36"/>
      <c r="H55" s="36">
        <v>2</v>
      </c>
      <c r="I55" s="36">
        <v>3</v>
      </c>
      <c r="J55" s="36">
        <v>20</v>
      </c>
      <c r="K55" s="36">
        <v>2</v>
      </c>
      <c r="L55" s="36">
        <v>9</v>
      </c>
      <c r="M55" s="36">
        <v>14</v>
      </c>
      <c r="N55" s="36">
        <v>0</v>
      </c>
    </row>
    <row r="56" spans="1:14" x14ac:dyDescent="0.25">
      <c r="A56" s="130"/>
      <c r="B56" s="14" t="s">
        <v>78</v>
      </c>
      <c r="C56" s="36">
        <v>17060</v>
      </c>
      <c r="D56" s="36"/>
      <c r="E56" s="36">
        <v>49</v>
      </c>
      <c r="F56" s="36">
        <f t="shared" si="0"/>
        <v>348.16326530612247</v>
      </c>
      <c r="G56" s="22"/>
      <c r="H56" s="36">
        <v>52</v>
      </c>
      <c r="I56" s="36">
        <v>4</v>
      </c>
      <c r="J56" s="36">
        <v>1</v>
      </c>
      <c r="K56" s="36">
        <v>5</v>
      </c>
      <c r="L56" s="36">
        <v>4</v>
      </c>
      <c r="M56" s="36">
        <v>1</v>
      </c>
      <c r="N56" s="36">
        <v>3</v>
      </c>
    </row>
    <row r="57" spans="1:14" x14ac:dyDescent="0.25">
      <c r="A57" s="128" t="s">
        <v>79</v>
      </c>
      <c r="B57" s="14" t="s">
        <v>80</v>
      </c>
      <c r="C57" s="36">
        <v>23721</v>
      </c>
      <c r="D57" s="36"/>
      <c r="E57" s="36">
        <v>66</v>
      </c>
      <c r="F57" s="36">
        <f t="shared" si="0"/>
        <v>359.40909090909093</v>
      </c>
      <c r="G57" s="22"/>
      <c r="H57" s="36">
        <v>0</v>
      </c>
      <c r="I57" s="36">
        <v>13</v>
      </c>
      <c r="J57" s="36">
        <v>10</v>
      </c>
      <c r="K57" s="36">
        <v>0</v>
      </c>
      <c r="L57" s="36">
        <v>6</v>
      </c>
      <c r="M57" s="36">
        <v>5</v>
      </c>
      <c r="N57" s="36">
        <v>0</v>
      </c>
    </row>
    <row r="58" spans="1:14" x14ac:dyDescent="0.25">
      <c r="A58" s="129"/>
      <c r="B58" s="14" t="s">
        <v>81</v>
      </c>
      <c r="C58" s="36">
        <v>37829</v>
      </c>
      <c r="D58" s="36">
        <v>9749</v>
      </c>
      <c r="E58" s="36">
        <v>113</v>
      </c>
      <c r="F58" s="36">
        <f t="shared" si="0"/>
        <v>334.76991150442478</v>
      </c>
      <c r="G58" s="36"/>
      <c r="H58" s="36">
        <v>1</v>
      </c>
      <c r="I58" s="36">
        <v>3</v>
      </c>
      <c r="J58" s="36">
        <v>1</v>
      </c>
      <c r="K58" s="36">
        <v>0</v>
      </c>
      <c r="L58" s="36">
        <v>3</v>
      </c>
      <c r="M58" s="36">
        <v>1</v>
      </c>
      <c r="N58" s="36">
        <v>0</v>
      </c>
    </row>
    <row r="59" spans="1:14" x14ac:dyDescent="0.25">
      <c r="A59" s="129"/>
      <c r="B59" s="14" t="s">
        <v>82</v>
      </c>
      <c r="C59" s="36">
        <v>16620</v>
      </c>
      <c r="D59" s="36">
        <v>3852</v>
      </c>
      <c r="E59" s="36">
        <v>55</v>
      </c>
      <c r="F59" s="36">
        <f t="shared" si="0"/>
        <v>302.18181818181819</v>
      </c>
      <c r="G59" s="36"/>
      <c r="H59" s="36">
        <v>0</v>
      </c>
      <c r="I59" s="36">
        <v>5</v>
      </c>
      <c r="J59" s="36">
        <v>1</v>
      </c>
      <c r="K59" s="36">
        <v>4</v>
      </c>
      <c r="L59" s="36">
        <v>11</v>
      </c>
      <c r="M59" s="36">
        <v>0</v>
      </c>
      <c r="N59" s="36">
        <v>11</v>
      </c>
    </row>
    <row r="60" spans="1:14" x14ac:dyDescent="0.25">
      <c r="A60" s="129"/>
      <c r="B60" s="14" t="s">
        <v>83</v>
      </c>
      <c r="C60" s="36">
        <v>23391</v>
      </c>
      <c r="D60" s="36">
        <v>9879</v>
      </c>
      <c r="E60" s="36">
        <v>57</v>
      </c>
      <c r="F60" s="36">
        <f t="shared" si="0"/>
        <v>410.36842105263156</v>
      </c>
      <c r="G60" s="36"/>
      <c r="H60" s="36">
        <v>17</v>
      </c>
      <c r="I60" s="36">
        <v>5</v>
      </c>
      <c r="J60" s="36">
        <v>0</v>
      </c>
      <c r="K60" s="36">
        <v>7</v>
      </c>
      <c r="L60" s="36">
        <v>10</v>
      </c>
      <c r="M60" s="36">
        <v>0</v>
      </c>
      <c r="N60" s="36">
        <v>8</v>
      </c>
    </row>
    <row r="61" spans="1:14" x14ac:dyDescent="0.25">
      <c r="A61" s="129"/>
      <c r="B61" s="14" t="s">
        <v>84</v>
      </c>
      <c r="C61" s="36">
        <v>32492</v>
      </c>
      <c r="D61" s="36">
        <v>9402</v>
      </c>
      <c r="E61" s="36">
        <v>122</v>
      </c>
      <c r="F61" s="36">
        <f t="shared" si="0"/>
        <v>266.32786885245901</v>
      </c>
      <c r="G61" s="36"/>
      <c r="H61" s="36">
        <v>0</v>
      </c>
      <c r="I61" s="36">
        <v>0</v>
      </c>
      <c r="J61" s="36">
        <v>0</v>
      </c>
      <c r="K61" s="36">
        <v>0</v>
      </c>
      <c r="L61" s="36">
        <v>0</v>
      </c>
      <c r="M61" s="36">
        <v>0</v>
      </c>
      <c r="N61" s="36">
        <v>0</v>
      </c>
    </row>
    <row r="62" spans="1:14" x14ac:dyDescent="0.25">
      <c r="A62" s="129"/>
      <c r="B62" s="14" t="s">
        <v>85</v>
      </c>
      <c r="C62" s="36">
        <v>37345</v>
      </c>
      <c r="D62" s="36"/>
      <c r="E62" s="36">
        <v>112</v>
      </c>
      <c r="F62" s="36">
        <f t="shared" si="0"/>
        <v>333.4375</v>
      </c>
      <c r="G62" s="22"/>
      <c r="H62" s="36">
        <v>24</v>
      </c>
      <c r="I62" s="36">
        <v>18</v>
      </c>
      <c r="J62" s="36">
        <v>15</v>
      </c>
      <c r="K62" s="36">
        <v>0</v>
      </c>
      <c r="L62" s="36">
        <v>8</v>
      </c>
      <c r="M62" s="36">
        <v>7</v>
      </c>
      <c r="N62" s="36">
        <v>0</v>
      </c>
    </row>
    <row r="63" spans="1:14" x14ac:dyDescent="0.25">
      <c r="A63" s="129"/>
      <c r="B63" s="14" t="s">
        <v>86</v>
      </c>
      <c r="C63" s="23">
        <v>547484</v>
      </c>
      <c r="E63" s="23">
        <v>586</v>
      </c>
      <c r="F63" s="36">
        <f>C63/E63</f>
        <v>934.27303754266211</v>
      </c>
      <c r="G63" s="23">
        <v>326</v>
      </c>
      <c r="H63" s="23">
        <v>326</v>
      </c>
      <c r="I63" s="23">
        <v>369</v>
      </c>
      <c r="J63" s="23"/>
      <c r="K63" s="23"/>
      <c r="L63" s="23">
        <v>420</v>
      </c>
      <c r="M63" s="22"/>
      <c r="N63" s="22"/>
    </row>
    <row r="64" spans="1:14" x14ac:dyDescent="0.25">
      <c r="A64" s="130"/>
      <c r="B64" s="14" t="s">
        <v>87</v>
      </c>
      <c r="C64" s="36">
        <v>103481</v>
      </c>
      <c r="D64" s="36">
        <v>12582</v>
      </c>
      <c r="E64" s="36">
        <v>242</v>
      </c>
      <c r="F64" s="36">
        <f t="shared" si="0"/>
        <v>427.60743801652893</v>
      </c>
      <c r="G64" s="36"/>
      <c r="H64" s="36">
        <v>0</v>
      </c>
      <c r="I64" s="36">
        <v>242</v>
      </c>
      <c r="J64" s="36">
        <v>10</v>
      </c>
      <c r="K64" s="36">
        <v>232</v>
      </c>
      <c r="L64" s="36">
        <v>11</v>
      </c>
      <c r="M64" s="36">
        <v>2</v>
      </c>
      <c r="N64" s="36">
        <v>9</v>
      </c>
    </row>
    <row r="65" spans="1:15" x14ac:dyDescent="0.25">
      <c r="A65" s="131" t="s">
        <v>1</v>
      </c>
      <c r="B65" s="131"/>
      <c r="C65" s="131"/>
      <c r="D65" s="131"/>
      <c r="E65" s="131"/>
      <c r="F65" s="131"/>
      <c r="G65" s="131"/>
      <c r="H65" s="131"/>
      <c r="I65" s="131"/>
      <c r="J65" s="131"/>
      <c r="K65" s="131"/>
      <c r="L65" s="131"/>
      <c r="M65" s="131"/>
      <c r="N65" s="131"/>
      <c r="O65" s="131"/>
    </row>
    <row r="66" spans="1:15" x14ac:dyDescent="0.25">
      <c r="A66" s="46" t="s">
        <v>1184</v>
      </c>
      <c r="B66" s="45"/>
      <c r="C66" s="45"/>
      <c r="D66" s="45"/>
      <c r="E66" s="45"/>
      <c r="F66" s="45"/>
      <c r="G66" s="45"/>
      <c r="H66" s="45"/>
      <c r="I66" s="45"/>
      <c r="J66" s="45"/>
      <c r="K66" s="45"/>
      <c r="L66" s="45"/>
      <c r="M66" s="45"/>
      <c r="N66" s="45"/>
      <c r="O66" s="45"/>
    </row>
    <row r="67" spans="1:15" ht="87" customHeight="1" x14ac:dyDescent="0.25">
      <c r="A67" s="173" t="s">
        <v>1185</v>
      </c>
      <c r="B67" s="173"/>
      <c r="C67" s="173"/>
      <c r="D67" s="173"/>
      <c r="E67" s="173"/>
      <c r="F67" s="173"/>
    </row>
    <row r="68" spans="1:15" ht="90.75" customHeight="1" x14ac:dyDescent="0.25">
      <c r="A68" s="173" t="s">
        <v>1186</v>
      </c>
      <c r="B68" s="173"/>
      <c r="C68" s="173"/>
      <c r="D68" s="173"/>
      <c r="E68" s="173"/>
      <c r="F68" s="173"/>
    </row>
  </sheetData>
  <mergeCells count="15">
    <mergeCell ref="A57:A64"/>
    <mergeCell ref="A65:O65"/>
    <mergeCell ref="A67:F67"/>
    <mergeCell ref="A68:F68"/>
    <mergeCell ref="A25:A29"/>
    <mergeCell ref="A30:A35"/>
    <mergeCell ref="A36:A42"/>
    <mergeCell ref="A43:A46"/>
    <mergeCell ref="A47:A50"/>
    <mergeCell ref="A51:A56"/>
    <mergeCell ref="A3:O3"/>
    <mergeCell ref="A5:A11"/>
    <mergeCell ref="A12:A17"/>
    <mergeCell ref="A18:A24"/>
    <mergeCell ref="A1:O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2"/>
  <sheetViews>
    <sheetView showGridLines="0" workbookViewId="0">
      <pane xSplit="2" ySplit="9" topLeftCell="C10" activePane="bottomRight" state="frozen"/>
      <selection pane="topRight" activeCell="C1" sqref="C1"/>
      <selection pane="bottomLeft" activeCell="A10" sqref="A10"/>
      <selection pane="bottomRight" sqref="A1:H1"/>
    </sheetView>
  </sheetViews>
  <sheetFormatPr defaultRowHeight="15" x14ac:dyDescent="0.25"/>
  <cols>
    <col min="1" max="1" width="19" customWidth="1"/>
    <col min="2" max="2" width="21.28515625" customWidth="1"/>
    <col min="3" max="3" width="19.85546875" customWidth="1"/>
    <col min="4" max="4" width="13.7109375" customWidth="1"/>
    <col min="5" max="5" width="20.5703125" customWidth="1"/>
    <col min="6" max="6" width="14.42578125" customWidth="1"/>
    <col min="7" max="7" width="15.28515625" customWidth="1"/>
    <col min="8" max="8" width="166.140625" customWidth="1"/>
  </cols>
  <sheetData>
    <row r="1" spans="1:8" ht="19.5" x14ac:dyDescent="0.25">
      <c r="A1" s="116" t="s">
        <v>436</v>
      </c>
      <c r="B1" s="116"/>
      <c r="C1" s="116"/>
      <c r="D1" s="116"/>
      <c r="E1" s="116"/>
      <c r="F1" s="116"/>
      <c r="G1" s="116"/>
      <c r="H1" s="116"/>
    </row>
    <row r="2" spans="1:8" ht="19.5" x14ac:dyDescent="0.25">
      <c r="A2" s="37"/>
      <c r="B2" s="37"/>
      <c r="C2" s="37"/>
      <c r="D2" s="37"/>
      <c r="E2" s="37"/>
      <c r="F2" s="37"/>
      <c r="G2" s="37"/>
      <c r="H2" s="37"/>
    </row>
    <row r="3" spans="1:8" x14ac:dyDescent="0.25">
      <c r="A3" s="174" t="s">
        <v>1</v>
      </c>
      <c r="B3" s="174"/>
      <c r="C3" s="174"/>
      <c r="D3" s="174"/>
      <c r="E3" s="174"/>
      <c r="F3" s="174"/>
      <c r="G3" s="174"/>
      <c r="H3" s="174"/>
    </row>
    <row r="4" spans="1:8" x14ac:dyDescent="0.25">
      <c r="A4" s="161" t="s">
        <v>4</v>
      </c>
      <c r="B4" s="161" t="s">
        <v>437</v>
      </c>
      <c r="C4" s="161" t="s">
        <v>5</v>
      </c>
      <c r="D4" s="161" t="s">
        <v>438</v>
      </c>
      <c r="E4" s="161" t="s">
        <v>439</v>
      </c>
      <c r="F4" s="161" t="s">
        <v>440</v>
      </c>
      <c r="G4" s="161" t="s">
        <v>441</v>
      </c>
      <c r="H4" s="62"/>
    </row>
    <row r="5" spans="1:8" x14ac:dyDescent="0.25">
      <c r="A5" s="162"/>
      <c r="B5" s="162"/>
      <c r="C5" s="162"/>
      <c r="D5" s="162"/>
      <c r="E5" s="162"/>
      <c r="F5" s="162"/>
      <c r="G5" s="162"/>
      <c r="H5" s="62"/>
    </row>
    <row r="6" spans="1:8" x14ac:dyDescent="0.25">
      <c r="A6" s="162"/>
      <c r="B6" s="162"/>
      <c r="C6" s="162"/>
      <c r="D6" s="162"/>
      <c r="E6" s="162"/>
      <c r="F6" s="162"/>
      <c r="G6" s="162"/>
      <c r="H6" s="62"/>
    </row>
    <row r="7" spans="1:8" x14ac:dyDescent="0.25">
      <c r="A7" s="162"/>
      <c r="B7" s="162"/>
      <c r="C7" s="162"/>
      <c r="D7" s="162"/>
      <c r="E7" s="162"/>
      <c r="F7" s="162"/>
      <c r="G7" s="162"/>
      <c r="H7" s="62"/>
    </row>
    <row r="8" spans="1:8" x14ac:dyDescent="0.25">
      <c r="A8" s="162"/>
      <c r="B8" s="162"/>
      <c r="C8" s="162"/>
      <c r="D8" s="162"/>
      <c r="E8" s="162"/>
      <c r="F8" s="162"/>
      <c r="G8" s="162"/>
      <c r="H8" s="62"/>
    </row>
    <row r="9" spans="1:8" x14ac:dyDescent="0.25">
      <c r="A9" s="163"/>
      <c r="B9" s="163"/>
      <c r="C9" s="163"/>
      <c r="D9" s="163"/>
      <c r="E9" s="163"/>
      <c r="F9" s="163"/>
      <c r="G9" s="163"/>
      <c r="H9" s="62"/>
    </row>
    <row r="10" spans="1:8" x14ac:dyDescent="0.25">
      <c r="A10" s="141" t="s">
        <v>17</v>
      </c>
      <c r="B10" s="141" t="s">
        <v>442</v>
      </c>
      <c r="C10" s="2" t="s">
        <v>18</v>
      </c>
      <c r="D10" s="3">
        <v>164</v>
      </c>
      <c r="E10" s="3">
        <v>0</v>
      </c>
      <c r="F10" s="3">
        <v>164</v>
      </c>
      <c r="G10" s="3">
        <v>0</v>
      </c>
      <c r="H10" s="62"/>
    </row>
    <row r="11" spans="1:8" x14ac:dyDescent="0.25">
      <c r="A11" s="142"/>
      <c r="B11" s="142"/>
      <c r="C11" s="2" t="s">
        <v>19</v>
      </c>
      <c r="D11" s="3">
        <v>90</v>
      </c>
      <c r="E11" s="3">
        <v>0</v>
      </c>
      <c r="F11" s="3">
        <v>90</v>
      </c>
      <c r="G11" s="3">
        <v>0</v>
      </c>
      <c r="H11" s="62"/>
    </row>
    <row r="12" spans="1:8" x14ac:dyDescent="0.25">
      <c r="A12" s="142"/>
      <c r="B12" s="142"/>
      <c r="C12" s="2" t="s">
        <v>20</v>
      </c>
      <c r="D12" s="3">
        <v>43</v>
      </c>
      <c r="E12" s="3">
        <v>0</v>
      </c>
      <c r="F12" s="3">
        <v>43</v>
      </c>
      <c r="G12" s="3">
        <v>0</v>
      </c>
      <c r="H12" s="62"/>
    </row>
    <row r="13" spans="1:8" x14ac:dyDescent="0.25">
      <c r="A13" s="142"/>
      <c r="B13" s="142"/>
      <c r="C13" s="2" t="s">
        <v>21</v>
      </c>
      <c r="D13" s="3">
        <v>3277</v>
      </c>
      <c r="E13" s="3">
        <v>50</v>
      </c>
      <c r="F13" s="3">
        <v>3277</v>
      </c>
      <c r="G13" s="3">
        <v>50</v>
      </c>
      <c r="H13" s="62"/>
    </row>
    <row r="14" spans="1:8" x14ac:dyDescent="0.25">
      <c r="A14" s="142"/>
      <c r="B14" s="142"/>
      <c r="C14" s="2" t="s">
        <v>22</v>
      </c>
      <c r="D14" s="3">
        <v>6420</v>
      </c>
      <c r="E14" s="3">
        <v>50</v>
      </c>
      <c r="F14" s="3">
        <v>6420</v>
      </c>
      <c r="G14" s="3">
        <v>50</v>
      </c>
      <c r="H14" s="62"/>
    </row>
    <row r="15" spans="1:8" x14ac:dyDescent="0.25">
      <c r="A15" s="142"/>
      <c r="B15" s="142"/>
      <c r="C15" s="2" t="s">
        <v>23</v>
      </c>
      <c r="D15" s="2">
        <v>114</v>
      </c>
      <c r="E15" s="2">
        <v>0</v>
      </c>
      <c r="F15" s="2">
        <v>114</v>
      </c>
      <c r="G15" s="2">
        <v>0</v>
      </c>
      <c r="H15" s="62"/>
    </row>
    <row r="16" spans="1:8" x14ac:dyDescent="0.25">
      <c r="A16" s="142"/>
      <c r="B16" s="142"/>
      <c r="C16" s="2" t="s">
        <v>24</v>
      </c>
      <c r="D16" s="3">
        <v>78</v>
      </c>
      <c r="E16" s="3">
        <v>0</v>
      </c>
      <c r="F16" s="3">
        <v>66</v>
      </c>
      <c r="G16" s="3">
        <v>0</v>
      </c>
      <c r="H16" s="62"/>
    </row>
    <row r="17" spans="1:8" x14ac:dyDescent="0.25">
      <c r="A17" s="142"/>
      <c r="B17" s="143"/>
      <c r="C17" s="5" t="s">
        <v>88</v>
      </c>
      <c r="D17" s="6">
        <f>SUM(D10:D16)</f>
        <v>10186</v>
      </c>
      <c r="E17" s="6">
        <f t="shared" ref="E17:G17" si="0">SUM(E10:E16)</f>
        <v>100</v>
      </c>
      <c r="F17" s="6">
        <f t="shared" si="0"/>
        <v>10174</v>
      </c>
      <c r="G17" s="6">
        <f t="shared" si="0"/>
        <v>100</v>
      </c>
      <c r="H17" s="62"/>
    </row>
    <row r="18" spans="1:8" x14ac:dyDescent="0.25">
      <c r="A18" s="142"/>
      <c r="B18" s="141" t="s">
        <v>443</v>
      </c>
      <c r="C18" s="2" t="s">
        <v>18</v>
      </c>
      <c r="D18" s="3">
        <v>157</v>
      </c>
      <c r="E18" s="3">
        <v>0</v>
      </c>
      <c r="F18" s="3">
        <v>157</v>
      </c>
      <c r="G18" s="3">
        <v>0</v>
      </c>
      <c r="H18" s="62"/>
    </row>
    <row r="19" spans="1:8" x14ac:dyDescent="0.25">
      <c r="A19" s="142"/>
      <c r="B19" s="142"/>
      <c r="C19" s="2" t="s">
        <v>19</v>
      </c>
      <c r="D19" s="3">
        <v>90</v>
      </c>
      <c r="E19" s="3">
        <v>0</v>
      </c>
      <c r="F19" s="3">
        <v>90</v>
      </c>
      <c r="G19" s="3">
        <v>0</v>
      </c>
      <c r="H19" s="62"/>
    </row>
    <row r="20" spans="1:8" x14ac:dyDescent="0.25">
      <c r="A20" s="142"/>
      <c r="B20" s="142"/>
      <c r="C20" s="2" t="s">
        <v>20</v>
      </c>
      <c r="D20" s="3">
        <v>43</v>
      </c>
      <c r="E20" s="3">
        <v>0</v>
      </c>
      <c r="F20" s="3">
        <v>43</v>
      </c>
      <c r="G20" s="3">
        <v>0</v>
      </c>
      <c r="H20" s="62"/>
    </row>
    <row r="21" spans="1:8" x14ac:dyDescent="0.25">
      <c r="A21" s="142"/>
      <c r="B21" s="142"/>
      <c r="C21" s="2" t="s">
        <v>21</v>
      </c>
      <c r="D21" s="3">
        <v>3276</v>
      </c>
      <c r="E21" s="3">
        <v>50</v>
      </c>
      <c r="F21" s="3">
        <v>3276</v>
      </c>
      <c r="G21" s="3">
        <v>50</v>
      </c>
      <c r="H21" s="62"/>
    </row>
    <row r="22" spans="1:8" x14ac:dyDescent="0.25">
      <c r="A22" s="142"/>
      <c r="B22" s="142"/>
      <c r="C22" s="2" t="s">
        <v>22</v>
      </c>
      <c r="D22" s="3">
        <v>6420</v>
      </c>
      <c r="E22" s="3">
        <v>50</v>
      </c>
      <c r="F22" s="3">
        <v>6420</v>
      </c>
      <c r="G22" s="3">
        <v>50</v>
      </c>
      <c r="H22" s="62"/>
    </row>
    <row r="23" spans="1:8" x14ac:dyDescent="0.25">
      <c r="A23" s="142"/>
      <c r="B23" s="142"/>
      <c r="C23" s="2" t="s">
        <v>23</v>
      </c>
      <c r="D23" s="2">
        <v>114</v>
      </c>
      <c r="E23" s="2">
        <v>0</v>
      </c>
      <c r="F23" s="2">
        <v>114</v>
      </c>
      <c r="G23" s="2">
        <v>0</v>
      </c>
      <c r="H23" s="62"/>
    </row>
    <row r="24" spans="1:8" x14ac:dyDescent="0.25">
      <c r="A24" s="142"/>
      <c r="B24" s="142"/>
      <c r="C24" s="2" t="s">
        <v>24</v>
      </c>
      <c r="D24" s="3">
        <v>78</v>
      </c>
      <c r="E24" s="3">
        <v>0</v>
      </c>
      <c r="F24" s="3">
        <v>66</v>
      </c>
      <c r="G24" s="3">
        <v>0</v>
      </c>
      <c r="H24" s="62"/>
    </row>
    <row r="25" spans="1:8" x14ac:dyDescent="0.25">
      <c r="A25" s="142"/>
      <c r="B25" s="143"/>
      <c r="C25" s="5" t="s">
        <v>88</v>
      </c>
      <c r="D25" s="6">
        <f>SUM(D18:D24)</f>
        <v>10178</v>
      </c>
      <c r="E25" s="6">
        <f t="shared" ref="E25:G25" si="1">SUM(E18:E24)</f>
        <v>100</v>
      </c>
      <c r="F25" s="6">
        <f t="shared" si="1"/>
        <v>10166</v>
      </c>
      <c r="G25" s="6">
        <f t="shared" si="1"/>
        <v>100</v>
      </c>
      <c r="H25" s="62"/>
    </row>
    <row r="26" spans="1:8" x14ac:dyDescent="0.25">
      <c r="A26" s="142"/>
      <c r="B26" s="141" t="s">
        <v>444</v>
      </c>
      <c r="C26" s="2" t="s">
        <v>18</v>
      </c>
      <c r="D26" s="3">
        <v>167</v>
      </c>
      <c r="E26" s="3">
        <v>0</v>
      </c>
      <c r="F26" s="3">
        <v>167</v>
      </c>
      <c r="G26" s="3">
        <v>0</v>
      </c>
      <c r="H26" s="62"/>
    </row>
    <row r="27" spans="1:8" x14ac:dyDescent="0.25">
      <c r="A27" s="142"/>
      <c r="B27" s="142"/>
      <c r="C27" s="2" t="s">
        <v>19</v>
      </c>
      <c r="D27" s="3">
        <v>89</v>
      </c>
      <c r="E27" s="3">
        <v>0</v>
      </c>
      <c r="F27" s="3">
        <v>89</v>
      </c>
      <c r="G27" s="3">
        <v>0</v>
      </c>
      <c r="H27" s="62"/>
    </row>
    <row r="28" spans="1:8" x14ac:dyDescent="0.25">
      <c r="A28" s="142"/>
      <c r="B28" s="142"/>
      <c r="C28" s="2" t="s">
        <v>20</v>
      </c>
      <c r="D28" s="3">
        <v>43</v>
      </c>
      <c r="E28" s="3">
        <v>0</v>
      </c>
      <c r="F28" s="3">
        <v>43</v>
      </c>
      <c r="G28" s="3">
        <v>0</v>
      </c>
      <c r="H28" s="62"/>
    </row>
    <row r="29" spans="1:8" x14ac:dyDescent="0.25">
      <c r="A29" s="142"/>
      <c r="B29" s="142"/>
      <c r="C29" s="2" t="s">
        <v>21</v>
      </c>
      <c r="D29" s="3">
        <v>3242</v>
      </c>
      <c r="E29" s="3">
        <v>50</v>
      </c>
      <c r="F29" s="3">
        <v>3242</v>
      </c>
      <c r="G29" s="3">
        <v>50</v>
      </c>
      <c r="H29" s="62"/>
    </row>
    <row r="30" spans="1:8" x14ac:dyDescent="0.25">
      <c r="A30" s="142"/>
      <c r="B30" s="142"/>
      <c r="C30" s="2" t="s">
        <v>22</v>
      </c>
      <c r="D30" s="3">
        <v>6571</v>
      </c>
      <c r="E30" s="3">
        <v>50</v>
      </c>
      <c r="F30" s="3">
        <v>6571</v>
      </c>
      <c r="G30" s="3">
        <v>50</v>
      </c>
      <c r="H30" s="62"/>
    </row>
    <row r="31" spans="1:8" x14ac:dyDescent="0.25">
      <c r="A31" s="142"/>
      <c r="B31" s="142"/>
      <c r="C31" s="2" t="s">
        <v>23</v>
      </c>
      <c r="D31" s="2">
        <v>114</v>
      </c>
      <c r="E31" s="2">
        <v>0</v>
      </c>
      <c r="F31" s="2">
        <v>114</v>
      </c>
      <c r="G31" s="2">
        <v>0</v>
      </c>
      <c r="H31" s="62"/>
    </row>
    <row r="32" spans="1:8" x14ac:dyDescent="0.25">
      <c r="A32" s="142"/>
      <c r="B32" s="142"/>
      <c r="C32" s="2" t="s">
        <v>24</v>
      </c>
      <c r="D32" s="3">
        <v>78</v>
      </c>
      <c r="E32" s="3">
        <v>0</v>
      </c>
      <c r="F32" s="3">
        <v>66</v>
      </c>
      <c r="G32" s="3">
        <v>0</v>
      </c>
      <c r="H32" s="62"/>
    </row>
    <row r="33" spans="1:8" x14ac:dyDescent="0.25">
      <c r="A33" s="142"/>
      <c r="B33" s="143"/>
      <c r="C33" s="5" t="s">
        <v>88</v>
      </c>
      <c r="D33" s="6">
        <f>SUM(D26:D32)</f>
        <v>10304</v>
      </c>
      <c r="E33" s="6">
        <f t="shared" ref="E33:G33" si="2">SUM(E26:E32)</f>
        <v>100</v>
      </c>
      <c r="F33" s="6">
        <f t="shared" si="2"/>
        <v>10292</v>
      </c>
      <c r="G33" s="6">
        <f t="shared" si="2"/>
        <v>100</v>
      </c>
      <c r="H33" s="62"/>
    </row>
    <row r="34" spans="1:8" x14ac:dyDescent="0.25">
      <c r="A34" s="142"/>
      <c r="B34" s="141" t="s">
        <v>445</v>
      </c>
      <c r="C34" s="2" t="s">
        <v>18</v>
      </c>
      <c r="D34" s="3">
        <v>0</v>
      </c>
      <c r="E34" s="3">
        <v>0</v>
      </c>
      <c r="F34" s="3">
        <v>0</v>
      </c>
      <c r="G34" s="3">
        <v>0</v>
      </c>
      <c r="H34" s="62"/>
    </row>
    <row r="35" spans="1:8" x14ac:dyDescent="0.25">
      <c r="A35" s="142"/>
      <c r="B35" s="142"/>
      <c r="C35" s="2" t="s">
        <v>19</v>
      </c>
      <c r="D35" s="3">
        <v>0</v>
      </c>
      <c r="E35" s="3">
        <v>0</v>
      </c>
      <c r="F35" s="3">
        <v>0</v>
      </c>
      <c r="G35" s="3">
        <v>0</v>
      </c>
      <c r="H35" s="62"/>
    </row>
    <row r="36" spans="1:8" x14ac:dyDescent="0.25">
      <c r="A36" s="142"/>
      <c r="B36" s="142"/>
      <c r="C36" s="2" t="s">
        <v>20</v>
      </c>
      <c r="D36" s="3">
        <v>186</v>
      </c>
      <c r="E36" s="3">
        <v>0</v>
      </c>
      <c r="F36" s="3">
        <v>186</v>
      </c>
      <c r="G36" s="3">
        <v>0</v>
      </c>
      <c r="H36" s="62"/>
    </row>
    <row r="37" spans="1:8" x14ac:dyDescent="0.25">
      <c r="A37" s="142"/>
      <c r="B37" s="142"/>
      <c r="C37" s="2" t="s">
        <v>21</v>
      </c>
      <c r="D37" s="3">
        <v>990</v>
      </c>
      <c r="E37" s="3">
        <v>0</v>
      </c>
      <c r="F37" s="3">
        <v>990</v>
      </c>
      <c r="G37" s="3">
        <v>0</v>
      </c>
      <c r="H37" s="62"/>
    </row>
    <row r="38" spans="1:8" x14ac:dyDescent="0.25">
      <c r="A38" s="142"/>
      <c r="B38" s="142"/>
      <c r="C38" s="2" t="s">
        <v>22</v>
      </c>
      <c r="D38" s="3">
        <v>1211</v>
      </c>
      <c r="E38" s="3">
        <v>0</v>
      </c>
      <c r="F38" s="3">
        <v>1211</v>
      </c>
      <c r="G38" s="3">
        <v>0</v>
      </c>
      <c r="H38" s="62"/>
    </row>
    <row r="39" spans="1:8" x14ac:dyDescent="0.25">
      <c r="A39" s="142"/>
      <c r="B39" s="142"/>
      <c r="C39" s="2" t="s">
        <v>23</v>
      </c>
      <c r="D39" s="2">
        <v>1200</v>
      </c>
      <c r="E39" s="2">
        <v>0</v>
      </c>
      <c r="F39" s="2">
        <v>1200</v>
      </c>
      <c r="G39" s="2">
        <v>0</v>
      </c>
      <c r="H39" s="62"/>
    </row>
    <row r="40" spans="1:8" x14ac:dyDescent="0.25">
      <c r="A40" s="142"/>
      <c r="B40" s="142"/>
      <c r="C40" s="2" t="s">
        <v>24</v>
      </c>
      <c r="D40" s="3">
        <v>0</v>
      </c>
      <c r="E40" s="3">
        <v>0</v>
      </c>
      <c r="F40" s="3">
        <v>0</v>
      </c>
      <c r="G40" s="3">
        <v>0</v>
      </c>
      <c r="H40" s="62"/>
    </row>
    <row r="41" spans="1:8" x14ac:dyDescent="0.25">
      <c r="A41" s="142"/>
      <c r="B41" s="143"/>
      <c r="C41" s="5" t="s">
        <v>88</v>
      </c>
      <c r="D41" s="6">
        <f>SUM(D34:D40)</f>
        <v>3587</v>
      </c>
      <c r="E41" s="6">
        <f t="shared" ref="E41:G41" si="3">SUM(E34:E40)</f>
        <v>0</v>
      </c>
      <c r="F41" s="6">
        <f t="shared" si="3"/>
        <v>3587</v>
      </c>
      <c r="G41" s="6">
        <f t="shared" si="3"/>
        <v>0</v>
      </c>
      <c r="H41" s="62"/>
    </row>
    <row r="42" spans="1:8" x14ac:dyDescent="0.25">
      <c r="A42" s="142"/>
      <c r="B42" s="141" t="s">
        <v>446</v>
      </c>
      <c r="C42" s="2" t="s">
        <v>18</v>
      </c>
      <c r="D42" s="3">
        <v>0</v>
      </c>
      <c r="E42" s="3">
        <v>0</v>
      </c>
      <c r="F42" s="3">
        <v>0</v>
      </c>
      <c r="G42" s="3">
        <v>0</v>
      </c>
      <c r="H42" s="62"/>
    </row>
    <row r="43" spans="1:8" x14ac:dyDescent="0.25">
      <c r="A43" s="142"/>
      <c r="B43" s="142"/>
      <c r="C43" s="2" t="s">
        <v>19</v>
      </c>
      <c r="D43" s="3">
        <v>0</v>
      </c>
      <c r="E43" s="3">
        <v>0</v>
      </c>
      <c r="F43" s="3">
        <v>0</v>
      </c>
      <c r="G43" s="3">
        <v>0</v>
      </c>
      <c r="H43" s="62"/>
    </row>
    <row r="44" spans="1:8" x14ac:dyDescent="0.25">
      <c r="A44" s="142"/>
      <c r="B44" s="142"/>
      <c r="C44" s="2" t="s">
        <v>20</v>
      </c>
      <c r="D44" s="3">
        <v>0</v>
      </c>
      <c r="E44" s="3">
        <v>0</v>
      </c>
      <c r="F44" s="3">
        <v>0</v>
      </c>
      <c r="G44" s="3">
        <v>0</v>
      </c>
      <c r="H44" s="62"/>
    </row>
    <row r="45" spans="1:8" x14ac:dyDescent="0.25">
      <c r="A45" s="142"/>
      <c r="B45" s="142"/>
      <c r="C45" s="2" t="s">
        <v>21</v>
      </c>
      <c r="D45" s="3">
        <v>0</v>
      </c>
      <c r="E45" s="3">
        <v>7</v>
      </c>
      <c r="F45" s="3">
        <v>0</v>
      </c>
      <c r="G45" s="3">
        <v>0</v>
      </c>
      <c r="H45" s="62"/>
    </row>
    <row r="46" spans="1:8" x14ac:dyDescent="0.25">
      <c r="A46" s="142"/>
      <c r="B46" s="142"/>
      <c r="C46" s="2" t="s">
        <v>22</v>
      </c>
      <c r="D46" s="3">
        <v>0</v>
      </c>
      <c r="E46" s="3">
        <v>0</v>
      </c>
      <c r="F46" s="3">
        <v>0</v>
      </c>
      <c r="G46" s="3">
        <v>0</v>
      </c>
      <c r="H46" s="62"/>
    </row>
    <row r="47" spans="1:8" x14ac:dyDescent="0.25">
      <c r="A47" s="142"/>
      <c r="B47" s="142"/>
      <c r="C47" s="2" t="s">
        <v>23</v>
      </c>
      <c r="D47" s="2">
        <v>0</v>
      </c>
      <c r="E47" s="2">
        <v>0</v>
      </c>
      <c r="F47" s="2">
        <v>0</v>
      </c>
      <c r="G47" s="2">
        <v>0</v>
      </c>
      <c r="H47" s="62"/>
    </row>
    <row r="48" spans="1:8" x14ac:dyDescent="0.25">
      <c r="A48" s="142"/>
      <c r="B48" s="142"/>
      <c r="C48" s="2" t="s">
        <v>24</v>
      </c>
      <c r="D48" s="3">
        <v>0</v>
      </c>
      <c r="E48" s="3">
        <v>0</v>
      </c>
      <c r="F48" s="3">
        <v>0</v>
      </c>
      <c r="G48" s="3">
        <v>0</v>
      </c>
      <c r="H48" s="62"/>
    </row>
    <row r="49" spans="1:8" x14ac:dyDescent="0.25">
      <c r="A49" s="143"/>
      <c r="B49" s="143"/>
      <c r="C49" s="5" t="s">
        <v>88</v>
      </c>
      <c r="D49" s="6">
        <f>SUM(D42:D48)</f>
        <v>0</v>
      </c>
      <c r="E49" s="6">
        <f t="shared" ref="E49:G49" si="4">SUM(E42:E48)</f>
        <v>7</v>
      </c>
      <c r="F49" s="6">
        <f t="shared" si="4"/>
        <v>0</v>
      </c>
      <c r="G49" s="6">
        <f t="shared" si="4"/>
        <v>0</v>
      </c>
      <c r="H49" s="62"/>
    </row>
    <row r="50" spans="1:8" x14ac:dyDescent="0.25">
      <c r="A50" s="141" t="s">
        <v>26</v>
      </c>
      <c r="B50" s="141" t="s">
        <v>442</v>
      </c>
      <c r="C50" s="2" t="s">
        <v>27</v>
      </c>
      <c r="D50" s="3">
        <v>89</v>
      </c>
      <c r="E50" s="3">
        <v>0</v>
      </c>
      <c r="F50" s="3">
        <v>89</v>
      </c>
      <c r="G50" s="3">
        <v>0</v>
      </c>
      <c r="H50" s="62"/>
    </row>
    <row r="51" spans="1:8" x14ac:dyDescent="0.25">
      <c r="A51" s="142"/>
      <c r="B51" s="142"/>
      <c r="C51" s="2" t="s">
        <v>28</v>
      </c>
      <c r="D51" s="63"/>
      <c r="E51" s="63"/>
      <c r="F51" s="63"/>
      <c r="G51" s="63"/>
      <c r="H51" s="62"/>
    </row>
    <row r="52" spans="1:8" x14ac:dyDescent="0.25">
      <c r="A52" s="142"/>
      <c r="B52" s="142"/>
      <c r="C52" s="2" t="s">
        <v>29</v>
      </c>
      <c r="D52" s="3">
        <v>495</v>
      </c>
      <c r="E52" s="3">
        <v>0</v>
      </c>
      <c r="F52" s="3">
        <v>495</v>
      </c>
      <c r="G52" s="3">
        <v>0</v>
      </c>
      <c r="H52" s="62"/>
    </row>
    <row r="53" spans="1:8" x14ac:dyDescent="0.25">
      <c r="A53" s="142"/>
      <c r="B53" s="142"/>
      <c r="C53" s="2" t="s">
        <v>30</v>
      </c>
      <c r="D53" s="3">
        <v>223</v>
      </c>
      <c r="E53" s="3">
        <v>0</v>
      </c>
      <c r="F53" s="3">
        <v>223</v>
      </c>
      <c r="G53" s="3">
        <v>0</v>
      </c>
      <c r="H53" s="62"/>
    </row>
    <row r="54" spans="1:8" x14ac:dyDescent="0.25">
      <c r="A54" s="142"/>
      <c r="B54" s="142"/>
      <c r="C54" s="2" t="s">
        <v>31</v>
      </c>
      <c r="D54" s="63"/>
      <c r="E54" s="63"/>
      <c r="F54" s="63"/>
      <c r="G54" s="63"/>
      <c r="H54" s="62"/>
    </row>
    <row r="55" spans="1:8" x14ac:dyDescent="0.25">
      <c r="A55" s="142"/>
      <c r="B55" s="142"/>
      <c r="C55" s="2" t="s">
        <v>32</v>
      </c>
      <c r="D55" s="3">
        <v>108</v>
      </c>
      <c r="E55" s="3">
        <v>170</v>
      </c>
      <c r="F55" s="3">
        <v>108</v>
      </c>
      <c r="G55" s="3">
        <v>170</v>
      </c>
      <c r="H55" s="62"/>
    </row>
    <row r="56" spans="1:8" x14ac:dyDescent="0.25">
      <c r="A56" s="142"/>
      <c r="B56" s="143"/>
      <c r="C56" s="5" t="s">
        <v>88</v>
      </c>
      <c r="D56" s="6">
        <f>SUM(D50:D55)</f>
        <v>915</v>
      </c>
      <c r="E56" s="6">
        <f t="shared" ref="E56:G56" si="5">SUM(E50:E55)</f>
        <v>170</v>
      </c>
      <c r="F56" s="6">
        <f t="shared" si="5"/>
        <v>915</v>
      </c>
      <c r="G56" s="6">
        <f t="shared" si="5"/>
        <v>170</v>
      </c>
      <c r="H56" s="62"/>
    </row>
    <row r="57" spans="1:8" x14ac:dyDescent="0.25">
      <c r="A57" s="142"/>
      <c r="B57" s="141" t="s">
        <v>443</v>
      </c>
      <c r="C57" s="2" t="s">
        <v>27</v>
      </c>
      <c r="D57" s="3">
        <v>81</v>
      </c>
      <c r="E57" s="3">
        <v>0</v>
      </c>
      <c r="F57" s="3">
        <v>81</v>
      </c>
      <c r="G57" s="3">
        <v>0</v>
      </c>
      <c r="H57" s="62"/>
    </row>
    <row r="58" spans="1:8" x14ac:dyDescent="0.25">
      <c r="A58" s="142"/>
      <c r="B58" s="142"/>
      <c r="C58" s="2" t="s">
        <v>28</v>
      </c>
      <c r="D58" s="63"/>
      <c r="E58" s="63"/>
      <c r="F58" s="63"/>
      <c r="G58" s="63"/>
      <c r="H58" s="62"/>
    </row>
    <row r="59" spans="1:8" x14ac:dyDescent="0.25">
      <c r="A59" s="142"/>
      <c r="B59" s="142"/>
      <c r="C59" s="2" t="s">
        <v>29</v>
      </c>
      <c r="D59" s="3">
        <v>495</v>
      </c>
      <c r="E59" s="3">
        <v>0</v>
      </c>
      <c r="F59" s="3">
        <v>495</v>
      </c>
      <c r="G59" s="3">
        <v>0</v>
      </c>
      <c r="H59" s="62"/>
    </row>
    <row r="60" spans="1:8" x14ac:dyDescent="0.25">
      <c r="A60" s="142"/>
      <c r="B60" s="142"/>
      <c r="C60" s="2" t="s">
        <v>30</v>
      </c>
      <c r="D60" s="3">
        <v>223</v>
      </c>
      <c r="E60" s="3">
        <v>0</v>
      </c>
      <c r="F60" s="3">
        <v>223</v>
      </c>
      <c r="G60" s="3">
        <v>0</v>
      </c>
      <c r="H60" s="62"/>
    </row>
    <row r="61" spans="1:8" x14ac:dyDescent="0.25">
      <c r="A61" s="142"/>
      <c r="B61" s="142"/>
      <c r="C61" s="2" t="s">
        <v>31</v>
      </c>
      <c r="D61" s="63"/>
      <c r="E61" s="63"/>
      <c r="F61" s="63"/>
      <c r="G61" s="63"/>
      <c r="H61" s="62"/>
    </row>
    <row r="62" spans="1:8" x14ac:dyDescent="0.25">
      <c r="A62" s="142"/>
      <c r="B62" s="142"/>
      <c r="C62" s="2" t="s">
        <v>32</v>
      </c>
      <c r="D62" s="3">
        <v>108</v>
      </c>
      <c r="E62" s="3">
        <v>170</v>
      </c>
      <c r="F62" s="3">
        <v>108</v>
      </c>
      <c r="G62" s="3">
        <v>170</v>
      </c>
      <c r="H62" s="62"/>
    </row>
    <row r="63" spans="1:8" x14ac:dyDescent="0.25">
      <c r="A63" s="142"/>
      <c r="B63" s="143"/>
      <c r="C63" s="5" t="s">
        <v>88</v>
      </c>
      <c r="D63" s="6">
        <f>SUM(D57:D62)</f>
        <v>907</v>
      </c>
      <c r="E63" s="6">
        <f t="shared" ref="E63:G63" si="6">SUM(E57:E62)</f>
        <v>170</v>
      </c>
      <c r="F63" s="6">
        <f t="shared" si="6"/>
        <v>907</v>
      </c>
      <c r="G63" s="6">
        <f t="shared" si="6"/>
        <v>170</v>
      </c>
      <c r="H63" s="62"/>
    </row>
    <row r="64" spans="1:8" x14ac:dyDescent="0.25">
      <c r="A64" s="142"/>
      <c r="B64" s="141" t="s">
        <v>444</v>
      </c>
      <c r="C64" s="2" t="s">
        <v>27</v>
      </c>
      <c r="D64" s="3">
        <v>80</v>
      </c>
      <c r="E64" s="3">
        <v>0</v>
      </c>
      <c r="F64" s="3">
        <v>80</v>
      </c>
      <c r="G64" s="3">
        <v>0</v>
      </c>
      <c r="H64" s="62"/>
    </row>
    <row r="65" spans="1:8" x14ac:dyDescent="0.25">
      <c r="A65" s="142"/>
      <c r="B65" s="142"/>
      <c r="C65" s="2" t="s">
        <v>28</v>
      </c>
      <c r="D65" s="63"/>
      <c r="E65" s="63"/>
      <c r="F65" s="63"/>
      <c r="G65" s="63"/>
      <c r="H65" s="62"/>
    </row>
    <row r="66" spans="1:8" x14ac:dyDescent="0.25">
      <c r="A66" s="142"/>
      <c r="B66" s="142"/>
      <c r="C66" s="2" t="s">
        <v>29</v>
      </c>
      <c r="D66" s="3">
        <v>495</v>
      </c>
      <c r="E66" s="3">
        <v>0</v>
      </c>
      <c r="F66" s="3">
        <v>495</v>
      </c>
      <c r="G66" s="3">
        <v>0</v>
      </c>
      <c r="H66" s="62"/>
    </row>
    <row r="67" spans="1:8" x14ac:dyDescent="0.25">
      <c r="A67" s="142"/>
      <c r="B67" s="142"/>
      <c r="C67" s="2" t="s">
        <v>30</v>
      </c>
      <c r="D67" s="3">
        <v>223</v>
      </c>
      <c r="E67" s="3">
        <v>0</v>
      </c>
      <c r="F67" s="3">
        <v>223</v>
      </c>
      <c r="G67" s="3">
        <v>0</v>
      </c>
      <c r="H67" s="62"/>
    </row>
    <row r="68" spans="1:8" x14ac:dyDescent="0.25">
      <c r="A68" s="142"/>
      <c r="B68" s="142"/>
      <c r="C68" s="2" t="s">
        <v>31</v>
      </c>
      <c r="D68" s="63"/>
      <c r="E68" s="63"/>
      <c r="F68" s="63"/>
      <c r="G68" s="63"/>
      <c r="H68" s="62"/>
    </row>
    <row r="69" spans="1:8" x14ac:dyDescent="0.25">
      <c r="A69" s="142"/>
      <c r="B69" s="142"/>
      <c r="C69" s="2" t="s">
        <v>32</v>
      </c>
      <c r="D69" s="3">
        <v>108</v>
      </c>
      <c r="E69" s="3">
        <v>170</v>
      </c>
      <c r="F69" s="3">
        <v>108</v>
      </c>
      <c r="G69" s="3">
        <v>170</v>
      </c>
      <c r="H69" s="62"/>
    </row>
    <row r="70" spans="1:8" x14ac:dyDescent="0.25">
      <c r="A70" s="142"/>
      <c r="B70" s="143"/>
      <c r="C70" s="5" t="s">
        <v>88</v>
      </c>
      <c r="D70" s="6">
        <f>SUM(D64:D69)</f>
        <v>906</v>
      </c>
      <c r="E70" s="6">
        <f t="shared" ref="E70:G70" si="7">SUM(E64:E69)</f>
        <v>170</v>
      </c>
      <c r="F70" s="6">
        <f t="shared" si="7"/>
        <v>906</v>
      </c>
      <c r="G70" s="6">
        <f t="shared" si="7"/>
        <v>170</v>
      </c>
      <c r="H70" s="62"/>
    </row>
    <row r="71" spans="1:8" x14ac:dyDescent="0.25">
      <c r="A71" s="142"/>
      <c r="B71" s="141" t="s">
        <v>445</v>
      </c>
      <c r="C71" s="2" t="s">
        <v>27</v>
      </c>
      <c r="D71" s="3">
        <v>0</v>
      </c>
      <c r="E71" s="3">
        <v>0</v>
      </c>
      <c r="F71" s="3">
        <v>0</v>
      </c>
      <c r="G71" s="3">
        <v>0</v>
      </c>
      <c r="H71" s="62"/>
    </row>
    <row r="72" spans="1:8" x14ac:dyDescent="0.25">
      <c r="A72" s="142"/>
      <c r="B72" s="142"/>
      <c r="C72" s="2" t="s">
        <v>28</v>
      </c>
      <c r="D72" s="63"/>
      <c r="E72" s="63"/>
      <c r="F72" s="63"/>
      <c r="G72" s="63"/>
      <c r="H72" s="62"/>
    </row>
    <row r="73" spans="1:8" x14ac:dyDescent="0.25">
      <c r="A73" s="142"/>
      <c r="B73" s="142"/>
      <c r="C73" s="2" t="s">
        <v>29</v>
      </c>
      <c r="D73" s="3">
        <v>0</v>
      </c>
      <c r="E73" s="3">
        <v>0</v>
      </c>
      <c r="F73" s="3">
        <v>0</v>
      </c>
      <c r="G73" s="3">
        <v>0</v>
      </c>
      <c r="H73" s="62"/>
    </row>
    <row r="74" spans="1:8" x14ac:dyDescent="0.25">
      <c r="A74" s="142"/>
      <c r="B74" s="142"/>
      <c r="C74" s="2" t="s">
        <v>30</v>
      </c>
      <c r="D74" s="3">
        <v>0</v>
      </c>
      <c r="E74" s="3">
        <v>0</v>
      </c>
      <c r="F74" s="3">
        <v>0</v>
      </c>
      <c r="G74" s="3">
        <v>0</v>
      </c>
      <c r="H74" s="62"/>
    </row>
    <row r="75" spans="1:8" x14ac:dyDescent="0.25">
      <c r="A75" s="142"/>
      <c r="B75" s="142"/>
      <c r="C75" s="2" t="s">
        <v>31</v>
      </c>
      <c r="D75" s="63"/>
      <c r="E75" s="63"/>
      <c r="F75" s="63"/>
      <c r="G75" s="63"/>
      <c r="H75" s="62"/>
    </row>
    <row r="76" spans="1:8" x14ac:dyDescent="0.25">
      <c r="A76" s="142"/>
      <c r="B76" s="142"/>
      <c r="C76" s="2" t="s">
        <v>32</v>
      </c>
      <c r="D76" s="3">
        <v>0</v>
      </c>
      <c r="E76" s="3">
        <v>0</v>
      </c>
      <c r="F76" s="3">
        <v>0</v>
      </c>
      <c r="G76" s="3">
        <v>0</v>
      </c>
      <c r="H76" s="62"/>
    </row>
    <row r="77" spans="1:8" x14ac:dyDescent="0.25">
      <c r="A77" s="142"/>
      <c r="B77" s="143"/>
      <c r="C77" s="5" t="s">
        <v>88</v>
      </c>
      <c r="D77" s="6">
        <f>SUM(D71:D76)</f>
        <v>0</v>
      </c>
      <c r="E77" s="6">
        <f t="shared" ref="E77:G77" si="8">SUM(E71:E76)</f>
        <v>0</v>
      </c>
      <c r="F77" s="6">
        <f t="shared" si="8"/>
        <v>0</v>
      </c>
      <c r="G77" s="6">
        <f t="shared" si="8"/>
        <v>0</v>
      </c>
      <c r="H77" s="62"/>
    </row>
    <row r="78" spans="1:8" x14ac:dyDescent="0.25">
      <c r="A78" s="142"/>
      <c r="B78" s="141" t="s">
        <v>446</v>
      </c>
      <c r="C78" s="2" t="s">
        <v>27</v>
      </c>
      <c r="D78" s="3">
        <v>42</v>
      </c>
      <c r="E78" s="3">
        <v>0</v>
      </c>
      <c r="F78" s="3">
        <v>42</v>
      </c>
      <c r="G78" s="3">
        <v>0</v>
      </c>
      <c r="H78" s="62"/>
    </row>
    <row r="79" spans="1:8" x14ac:dyDescent="0.25">
      <c r="A79" s="142"/>
      <c r="B79" s="142"/>
      <c r="C79" s="2" t="s">
        <v>28</v>
      </c>
      <c r="D79" s="63"/>
      <c r="E79" s="63"/>
      <c r="F79" s="63"/>
      <c r="G79" s="63"/>
      <c r="H79" s="62"/>
    </row>
    <row r="80" spans="1:8" x14ac:dyDescent="0.25">
      <c r="A80" s="142"/>
      <c r="B80" s="142"/>
      <c r="C80" s="2" t="s">
        <v>29</v>
      </c>
      <c r="D80" s="3">
        <v>152</v>
      </c>
      <c r="E80" s="3">
        <v>0</v>
      </c>
      <c r="F80" s="3">
        <v>152</v>
      </c>
      <c r="G80" s="3">
        <v>0</v>
      </c>
      <c r="H80" s="62"/>
    </row>
    <row r="81" spans="1:8" x14ac:dyDescent="0.25">
      <c r="A81" s="142"/>
      <c r="B81" s="142"/>
      <c r="C81" s="2" t="s">
        <v>30</v>
      </c>
      <c r="D81" s="3">
        <v>0</v>
      </c>
      <c r="E81" s="3">
        <v>0</v>
      </c>
      <c r="F81" s="3">
        <v>0</v>
      </c>
      <c r="G81" s="3">
        <v>0</v>
      </c>
      <c r="H81" s="62"/>
    </row>
    <row r="82" spans="1:8" x14ac:dyDescent="0.25">
      <c r="A82" s="142"/>
      <c r="B82" s="142"/>
      <c r="C82" s="2" t="s">
        <v>31</v>
      </c>
      <c r="D82" s="63"/>
      <c r="E82" s="63"/>
      <c r="F82" s="63"/>
      <c r="G82" s="63"/>
      <c r="H82" s="62"/>
    </row>
    <row r="83" spans="1:8" x14ac:dyDescent="0.25">
      <c r="A83" s="142"/>
      <c r="B83" s="142"/>
      <c r="C83" s="2" t="s">
        <v>32</v>
      </c>
      <c r="D83" s="3">
        <v>112</v>
      </c>
      <c r="E83" s="3">
        <v>112</v>
      </c>
      <c r="F83" s="3">
        <v>0</v>
      </c>
      <c r="G83" s="3">
        <v>112</v>
      </c>
      <c r="H83" s="62"/>
    </row>
    <row r="84" spans="1:8" x14ac:dyDescent="0.25">
      <c r="A84" s="143"/>
      <c r="B84" s="143"/>
      <c r="C84" s="5" t="s">
        <v>88</v>
      </c>
      <c r="D84" s="6">
        <f>SUM(D78:D83)</f>
        <v>306</v>
      </c>
      <c r="E84" s="6">
        <f t="shared" ref="E84:G84" si="9">SUM(E78:E83)</f>
        <v>112</v>
      </c>
      <c r="F84" s="6">
        <f t="shared" si="9"/>
        <v>194</v>
      </c>
      <c r="G84" s="6">
        <f t="shared" si="9"/>
        <v>112</v>
      </c>
      <c r="H84" s="62"/>
    </row>
    <row r="85" spans="1:8" x14ac:dyDescent="0.25">
      <c r="A85" s="141" t="s">
        <v>33</v>
      </c>
      <c r="B85" s="141" t="s">
        <v>442</v>
      </c>
      <c r="C85" s="2" t="s">
        <v>34</v>
      </c>
      <c r="D85" s="3">
        <v>512</v>
      </c>
      <c r="E85" s="3">
        <v>280</v>
      </c>
      <c r="F85" s="3">
        <v>512</v>
      </c>
      <c r="G85" s="3">
        <v>0</v>
      </c>
      <c r="H85" s="62"/>
    </row>
    <row r="86" spans="1:8" x14ac:dyDescent="0.25">
      <c r="A86" s="142"/>
      <c r="B86" s="142"/>
      <c r="C86" s="2" t="s">
        <v>35</v>
      </c>
      <c r="D86" s="3">
        <v>88</v>
      </c>
      <c r="E86" s="3">
        <v>0</v>
      </c>
      <c r="F86" s="3">
        <v>87</v>
      </c>
      <c r="G86" s="3">
        <v>0</v>
      </c>
      <c r="H86" s="62"/>
    </row>
    <row r="87" spans="1:8" x14ac:dyDescent="0.25">
      <c r="A87" s="142"/>
      <c r="B87" s="142"/>
      <c r="C87" s="2" t="s">
        <v>36</v>
      </c>
      <c r="D87" s="3">
        <v>4321</v>
      </c>
      <c r="E87" s="3">
        <v>0</v>
      </c>
      <c r="F87" s="3">
        <v>4321</v>
      </c>
      <c r="G87" s="3">
        <v>0</v>
      </c>
      <c r="H87" s="62"/>
    </row>
    <row r="88" spans="1:8" x14ac:dyDescent="0.25">
      <c r="A88" s="142"/>
      <c r="B88" s="142"/>
      <c r="C88" s="2" t="s">
        <v>37</v>
      </c>
      <c r="D88" s="3">
        <v>63</v>
      </c>
      <c r="E88" s="3">
        <v>0</v>
      </c>
      <c r="F88" s="3">
        <v>63</v>
      </c>
      <c r="G88" s="3">
        <v>0</v>
      </c>
      <c r="H88" s="62"/>
    </row>
    <row r="89" spans="1:8" x14ac:dyDescent="0.25">
      <c r="A89" s="142"/>
      <c r="B89" s="142"/>
      <c r="C89" s="2" t="s">
        <v>38</v>
      </c>
      <c r="D89" s="2"/>
      <c r="E89" s="2"/>
      <c r="F89" s="2"/>
      <c r="G89" s="2"/>
      <c r="H89" s="62"/>
    </row>
    <row r="90" spans="1:8" x14ac:dyDescent="0.25">
      <c r="A90" s="142"/>
      <c r="B90" s="142"/>
      <c r="C90" s="2" t="s">
        <v>39</v>
      </c>
      <c r="D90" s="2">
        <v>57</v>
      </c>
      <c r="E90" s="2">
        <v>28</v>
      </c>
      <c r="F90" s="2">
        <v>57</v>
      </c>
      <c r="G90" s="2">
        <v>0</v>
      </c>
      <c r="H90" s="62"/>
    </row>
    <row r="91" spans="1:8" x14ac:dyDescent="0.25">
      <c r="A91" s="142"/>
      <c r="B91" s="142"/>
      <c r="C91" s="2" t="s">
        <v>40</v>
      </c>
      <c r="D91" s="3">
        <v>2550</v>
      </c>
      <c r="E91" s="3">
        <v>850</v>
      </c>
      <c r="F91" s="3">
        <v>2550</v>
      </c>
      <c r="G91" s="3">
        <v>0</v>
      </c>
      <c r="H91" s="62"/>
    </row>
    <row r="92" spans="1:8" x14ac:dyDescent="0.25">
      <c r="A92" s="142"/>
      <c r="B92" s="143"/>
      <c r="C92" s="5" t="s">
        <v>88</v>
      </c>
      <c r="D92" s="6">
        <f>SUM(D85:D91)</f>
        <v>7591</v>
      </c>
      <c r="E92" s="6">
        <f t="shared" ref="E92:G92" si="10">SUM(E85:E91)</f>
        <v>1158</v>
      </c>
      <c r="F92" s="6">
        <f t="shared" si="10"/>
        <v>7590</v>
      </c>
      <c r="G92" s="6">
        <f t="shared" si="10"/>
        <v>0</v>
      </c>
      <c r="H92" s="62"/>
    </row>
    <row r="93" spans="1:8" x14ac:dyDescent="0.25">
      <c r="A93" s="142"/>
      <c r="B93" s="141" t="s">
        <v>443</v>
      </c>
      <c r="C93" s="2" t="s">
        <v>34</v>
      </c>
      <c r="D93" s="3">
        <v>494</v>
      </c>
      <c r="E93" s="3">
        <v>280</v>
      </c>
      <c r="F93" s="3">
        <v>494</v>
      </c>
      <c r="G93" s="3">
        <v>0</v>
      </c>
      <c r="H93" s="62"/>
    </row>
    <row r="94" spans="1:8" x14ac:dyDescent="0.25">
      <c r="A94" s="142"/>
      <c r="B94" s="142"/>
      <c r="C94" s="2" t="s">
        <v>35</v>
      </c>
      <c r="D94" s="3">
        <v>89</v>
      </c>
      <c r="E94" s="3">
        <v>0</v>
      </c>
      <c r="F94" s="3">
        <v>89</v>
      </c>
      <c r="G94" s="3">
        <v>0</v>
      </c>
      <c r="H94" s="62"/>
    </row>
    <row r="95" spans="1:8" x14ac:dyDescent="0.25">
      <c r="A95" s="142"/>
      <c r="B95" s="142"/>
      <c r="C95" s="2" t="s">
        <v>36</v>
      </c>
      <c r="D95" s="3">
        <v>54</v>
      </c>
      <c r="E95" s="3">
        <v>0</v>
      </c>
      <c r="F95" s="3">
        <v>54</v>
      </c>
      <c r="G95" s="3">
        <v>0</v>
      </c>
      <c r="H95" s="62"/>
    </row>
    <row r="96" spans="1:8" x14ac:dyDescent="0.25">
      <c r="A96" s="142"/>
      <c r="B96" s="142"/>
      <c r="C96" s="2" t="s">
        <v>37</v>
      </c>
      <c r="D96" s="3">
        <v>63</v>
      </c>
      <c r="E96" s="3">
        <v>0</v>
      </c>
      <c r="F96" s="3">
        <v>63</v>
      </c>
      <c r="G96" s="3">
        <v>0</v>
      </c>
      <c r="H96" s="62"/>
    </row>
    <row r="97" spans="1:8" x14ac:dyDescent="0.25">
      <c r="A97" s="142"/>
      <c r="B97" s="142"/>
      <c r="C97" s="2" t="s">
        <v>38</v>
      </c>
      <c r="D97" s="63"/>
      <c r="E97" s="63"/>
      <c r="F97" s="63"/>
      <c r="G97" s="63"/>
      <c r="H97" s="62"/>
    </row>
    <row r="98" spans="1:8" x14ac:dyDescent="0.25">
      <c r="A98" s="142"/>
      <c r="B98" s="142"/>
      <c r="C98" s="2" t="s">
        <v>39</v>
      </c>
      <c r="D98" s="2">
        <v>56</v>
      </c>
      <c r="E98" s="2">
        <v>29</v>
      </c>
      <c r="F98" s="2">
        <v>56</v>
      </c>
      <c r="G98" s="2">
        <v>0</v>
      </c>
      <c r="H98" s="62"/>
    </row>
    <row r="99" spans="1:8" x14ac:dyDescent="0.25">
      <c r="A99" s="142"/>
      <c r="B99" s="142"/>
      <c r="C99" s="2" t="s">
        <v>40</v>
      </c>
      <c r="D99" s="3">
        <v>2550</v>
      </c>
      <c r="E99" s="3">
        <v>850</v>
      </c>
      <c r="F99" s="3">
        <v>2550</v>
      </c>
      <c r="G99" s="3">
        <v>0</v>
      </c>
      <c r="H99" s="62"/>
    </row>
    <row r="100" spans="1:8" x14ac:dyDescent="0.25">
      <c r="A100" s="142"/>
      <c r="B100" s="143"/>
      <c r="C100" s="5" t="s">
        <v>88</v>
      </c>
      <c r="D100" s="6">
        <f>SUM(D93:D99)</f>
        <v>3306</v>
      </c>
      <c r="E100" s="6">
        <f t="shared" ref="E100:G100" si="11">SUM(E93:E99)</f>
        <v>1159</v>
      </c>
      <c r="F100" s="6">
        <f t="shared" si="11"/>
        <v>3306</v>
      </c>
      <c r="G100" s="6">
        <f t="shared" si="11"/>
        <v>0</v>
      </c>
      <c r="H100" s="62"/>
    </row>
    <row r="101" spans="1:8" x14ac:dyDescent="0.25">
      <c r="A101" s="142"/>
      <c r="B101" s="141" t="s">
        <v>444</v>
      </c>
      <c r="C101" s="2" t="s">
        <v>34</v>
      </c>
      <c r="D101" s="3">
        <v>4562</v>
      </c>
      <c r="E101" s="3">
        <v>280</v>
      </c>
      <c r="F101" s="3">
        <v>4562</v>
      </c>
      <c r="G101" s="3">
        <v>0</v>
      </c>
      <c r="H101" s="62"/>
    </row>
    <row r="102" spans="1:8" x14ac:dyDescent="0.25">
      <c r="A102" s="142"/>
      <c r="B102" s="142"/>
      <c r="C102" s="2" t="s">
        <v>35</v>
      </c>
      <c r="D102" s="3">
        <v>88</v>
      </c>
      <c r="E102" s="3">
        <v>0</v>
      </c>
      <c r="F102" s="3">
        <v>88</v>
      </c>
      <c r="G102" s="3">
        <v>0</v>
      </c>
      <c r="H102" s="62"/>
    </row>
    <row r="103" spans="1:8" x14ac:dyDescent="0.25">
      <c r="A103" s="142"/>
      <c r="B103" s="142"/>
      <c r="C103" s="2" t="s">
        <v>36</v>
      </c>
      <c r="D103" s="3">
        <v>2796</v>
      </c>
      <c r="E103" s="3">
        <v>0</v>
      </c>
      <c r="F103" s="3">
        <v>2796</v>
      </c>
      <c r="G103" s="3">
        <v>0</v>
      </c>
      <c r="H103" s="62"/>
    </row>
    <row r="104" spans="1:8" x14ac:dyDescent="0.25">
      <c r="A104" s="142"/>
      <c r="B104" s="142"/>
      <c r="C104" s="2" t="s">
        <v>37</v>
      </c>
      <c r="D104" s="3">
        <v>63</v>
      </c>
      <c r="E104" s="3">
        <v>0</v>
      </c>
      <c r="F104" s="3">
        <v>63</v>
      </c>
      <c r="G104" s="3">
        <v>0</v>
      </c>
      <c r="H104" s="62"/>
    </row>
    <row r="105" spans="1:8" x14ac:dyDescent="0.25">
      <c r="A105" s="142"/>
      <c r="B105" s="142"/>
      <c r="C105" s="2" t="s">
        <v>38</v>
      </c>
      <c r="D105" s="63"/>
      <c r="E105" s="63"/>
      <c r="F105" s="63"/>
      <c r="G105" s="63"/>
      <c r="H105" s="62"/>
    </row>
    <row r="106" spans="1:8" x14ac:dyDescent="0.25">
      <c r="A106" s="142"/>
      <c r="B106" s="142"/>
      <c r="C106" s="2" t="s">
        <v>39</v>
      </c>
      <c r="D106" s="2">
        <v>57</v>
      </c>
      <c r="E106" s="2">
        <v>28</v>
      </c>
      <c r="F106" s="2">
        <v>57</v>
      </c>
      <c r="G106" s="2">
        <v>0</v>
      </c>
      <c r="H106" s="62"/>
    </row>
    <row r="107" spans="1:8" x14ac:dyDescent="0.25">
      <c r="A107" s="142"/>
      <c r="B107" s="142"/>
      <c r="C107" s="2" t="s">
        <v>40</v>
      </c>
      <c r="D107" s="3">
        <v>5100</v>
      </c>
      <c r="E107" s="3">
        <v>1700</v>
      </c>
      <c r="F107" s="3">
        <v>5100</v>
      </c>
      <c r="G107" s="3">
        <v>0</v>
      </c>
      <c r="H107" s="62"/>
    </row>
    <row r="108" spans="1:8" x14ac:dyDescent="0.25">
      <c r="A108" s="142"/>
      <c r="B108" s="143"/>
      <c r="C108" s="5" t="s">
        <v>88</v>
      </c>
      <c r="D108" s="6">
        <f>SUM(D101:D107)</f>
        <v>12666</v>
      </c>
      <c r="E108" s="6">
        <f t="shared" ref="E108:G108" si="12">SUM(E101:E107)</f>
        <v>2008</v>
      </c>
      <c r="F108" s="6">
        <f t="shared" si="12"/>
        <v>12666</v>
      </c>
      <c r="G108" s="6">
        <f t="shared" si="12"/>
        <v>0</v>
      </c>
      <c r="H108" s="62"/>
    </row>
    <row r="109" spans="1:8" x14ac:dyDescent="0.25">
      <c r="A109" s="142"/>
      <c r="B109" s="141" t="s">
        <v>445</v>
      </c>
      <c r="C109" s="2" t="s">
        <v>34</v>
      </c>
      <c r="D109" s="3">
        <v>2000</v>
      </c>
      <c r="E109" s="3">
        <v>1680</v>
      </c>
      <c r="F109" s="3">
        <v>0</v>
      </c>
      <c r="G109" s="3">
        <v>0</v>
      </c>
      <c r="H109" s="62"/>
    </row>
    <row r="110" spans="1:8" x14ac:dyDescent="0.25">
      <c r="A110" s="142"/>
      <c r="B110" s="142"/>
      <c r="C110" s="2" t="s">
        <v>35</v>
      </c>
      <c r="D110" s="3">
        <v>0</v>
      </c>
      <c r="E110" s="3">
        <v>0</v>
      </c>
      <c r="F110" s="3">
        <v>0</v>
      </c>
      <c r="G110" s="3">
        <v>0</v>
      </c>
      <c r="H110" s="62"/>
    </row>
    <row r="111" spans="1:8" x14ac:dyDescent="0.25">
      <c r="A111" s="142"/>
      <c r="B111" s="142"/>
      <c r="C111" s="2" t="s">
        <v>36</v>
      </c>
      <c r="D111" s="3">
        <v>0</v>
      </c>
      <c r="E111" s="3">
        <v>0</v>
      </c>
      <c r="F111" s="3">
        <v>0</v>
      </c>
      <c r="G111" s="3">
        <v>0</v>
      </c>
      <c r="H111" s="62"/>
    </row>
    <row r="112" spans="1:8" x14ac:dyDescent="0.25">
      <c r="A112" s="142"/>
      <c r="B112" s="142"/>
      <c r="C112" s="2" t="s">
        <v>37</v>
      </c>
      <c r="D112" s="3">
        <v>0</v>
      </c>
      <c r="E112" s="3">
        <v>0</v>
      </c>
      <c r="F112" s="3">
        <v>0</v>
      </c>
      <c r="G112" s="3">
        <v>0</v>
      </c>
      <c r="H112" s="62"/>
    </row>
    <row r="113" spans="1:8" x14ac:dyDescent="0.25">
      <c r="A113" s="142"/>
      <c r="B113" s="142"/>
      <c r="C113" s="2" t="s">
        <v>38</v>
      </c>
      <c r="D113" s="63"/>
      <c r="E113" s="63"/>
      <c r="F113" s="63"/>
      <c r="G113" s="63"/>
      <c r="H113" s="62"/>
    </row>
    <row r="114" spans="1:8" x14ac:dyDescent="0.25">
      <c r="A114" s="142"/>
      <c r="B114" s="142"/>
      <c r="C114" s="2" t="s">
        <v>39</v>
      </c>
      <c r="D114" s="2">
        <v>0</v>
      </c>
      <c r="E114" s="2">
        <v>0</v>
      </c>
      <c r="F114" s="2">
        <v>0</v>
      </c>
      <c r="G114" s="2">
        <v>0</v>
      </c>
      <c r="H114" s="62"/>
    </row>
    <row r="115" spans="1:8" x14ac:dyDescent="0.25">
      <c r="A115" s="142"/>
      <c r="B115" s="142"/>
      <c r="C115" s="2" t="s">
        <v>40</v>
      </c>
      <c r="D115" s="3">
        <v>0</v>
      </c>
      <c r="E115" s="3">
        <v>138</v>
      </c>
      <c r="F115" s="3">
        <v>0</v>
      </c>
      <c r="G115" s="3">
        <v>0</v>
      </c>
      <c r="H115" s="62"/>
    </row>
    <row r="116" spans="1:8" x14ac:dyDescent="0.25">
      <c r="A116" s="142"/>
      <c r="B116" s="143"/>
      <c r="C116" s="5" t="s">
        <v>88</v>
      </c>
      <c r="D116" s="6">
        <f>SUM(D109:D115)</f>
        <v>2000</v>
      </c>
      <c r="E116" s="6">
        <f t="shared" ref="E116:G116" si="13">SUM(E109:E115)</f>
        <v>1818</v>
      </c>
      <c r="F116" s="6">
        <f t="shared" si="13"/>
        <v>0</v>
      </c>
      <c r="G116" s="6">
        <f t="shared" si="13"/>
        <v>0</v>
      </c>
      <c r="H116" s="62"/>
    </row>
    <row r="117" spans="1:8" x14ac:dyDescent="0.25">
      <c r="A117" s="142"/>
      <c r="B117" s="141" t="s">
        <v>446</v>
      </c>
      <c r="C117" s="2" t="s">
        <v>34</v>
      </c>
      <c r="D117" s="3">
        <v>108</v>
      </c>
      <c r="E117" s="3">
        <v>0</v>
      </c>
      <c r="F117" s="3">
        <v>108</v>
      </c>
      <c r="G117" s="3">
        <v>0</v>
      </c>
      <c r="H117" s="62"/>
    </row>
    <row r="118" spans="1:8" x14ac:dyDescent="0.25">
      <c r="A118" s="142"/>
      <c r="B118" s="142"/>
      <c r="C118" s="2" t="s">
        <v>35</v>
      </c>
      <c r="D118" s="3">
        <v>0</v>
      </c>
      <c r="E118" s="3">
        <v>0</v>
      </c>
      <c r="F118" s="3">
        <v>0</v>
      </c>
      <c r="G118" s="3">
        <v>0</v>
      </c>
      <c r="H118" s="62"/>
    </row>
    <row r="119" spans="1:8" x14ac:dyDescent="0.25">
      <c r="A119" s="142"/>
      <c r="B119" s="142"/>
      <c r="C119" s="2" t="s">
        <v>36</v>
      </c>
      <c r="D119" s="3">
        <v>0</v>
      </c>
      <c r="E119" s="3">
        <v>0</v>
      </c>
      <c r="F119" s="3">
        <v>0</v>
      </c>
      <c r="G119" s="3">
        <v>0</v>
      </c>
      <c r="H119" s="62"/>
    </row>
    <row r="120" spans="1:8" x14ac:dyDescent="0.25">
      <c r="A120" s="142"/>
      <c r="B120" s="142"/>
      <c r="C120" s="2" t="s">
        <v>37</v>
      </c>
      <c r="D120" s="3">
        <v>9</v>
      </c>
      <c r="E120" s="3">
        <v>0</v>
      </c>
      <c r="F120" s="3">
        <v>9</v>
      </c>
      <c r="G120" s="3">
        <v>0</v>
      </c>
      <c r="H120" s="62"/>
    </row>
    <row r="121" spans="1:8" x14ac:dyDescent="0.25">
      <c r="A121" s="142"/>
      <c r="B121" s="142"/>
      <c r="C121" s="2" t="s">
        <v>38</v>
      </c>
      <c r="D121" s="63"/>
      <c r="E121" s="63"/>
      <c r="F121" s="63"/>
      <c r="G121" s="63"/>
      <c r="H121" s="62"/>
    </row>
    <row r="122" spans="1:8" x14ac:dyDescent="0.25">
      <c r="A122" s="142"/>
      <c r="B122" s="142"/>
      <c r="C122" s="2" t="s">
        <v>39</v>
      </c>
      <c r="D122" s="2">
        <v>0</v>
      </c>
      <c r="E122" s="2">
        <v>0</v>
      </c>
      <c r="F122" s="2">
        <v>0</v>
      </c>
      <c r="G122" s="2">
        <v>0</v>
      </c>
      <c r="H122" s="62"/>
    </row>
    <row r="123" spans="1:8" x14ac:dyDescent="0.25">
      <c r="A123" s="142"/>
      <c r="B123" s="142"/>
      <c r="C123" s="2" t="s">
        <v>40</v>
      </c>
      <c r="D123" s="3">
        <v>0</v>
      </c>
      <c r="E123" s="3">
        <v>0</v>
      </c>
      <c r="F123" s="3">
        <v>0</v>
      </c>
      <c r="G123" s="3">
        <v>0</v>
      </c>
      <c r="H123" s="62"/>
    </row>
    <row r="124" spans="1:8" x14ac:dyDescent="0.25">
      <c r="A124" s="143"/>
      <c r="B124" s="143"/>
      <c r="C124" s="5" t="s">
        <v>88</v>
      </c>
      <c r="D124" s="6">
        <f>SUM(D117:D123)</f>
        <v>117</v>
      </c>
      <c r="E124" s="6">
        <f t="shared" ref="E124:G124" si="14">SUM(E117:E123)</f>
        <v>0</v>
      </c>
      <c r="F124" s="6">
        <f t="shared" si="14"/>
        <v>117</v>
      </c>
      <c r="G124" s="6">
        <f t="shared" si="14"/>
        <v>0</v>
      </c>
      <c r="H124" s="62"/>
    </row>
    <row r="125" spans="1:8" x14ac:dyDescent="0.25">
      <c r="A125" s="141" t="s">
        <v>41</v>
      </c>
      <c r="B125" s="141" t="s">
        <v>442</v>
      </c>
      <c r="C125" s="2" t="s">
        <v>42</v>
      </c>
      <c r="D125" s="3">
        <v>3359</v>
      </c>
      <c r="E125" s="3">
        <v>107</v>
      </c>
      <c r="F125" s="3">
        <v>0</v>
      </c>
      <c r="G125" s="3">
        <v>107</v>
      </c>
      <c r="H125" s="62"/>
    </row>
    <row r="126" spans="1:8" x14ac:dyDescent="0.25">
      <c r="A126" s="142"/>
      <c r="B126" s="142"/>
      <c r="C126" s="2" t="s">
        <v>43</v>
      </c>
      <c r="D126" s="3">
        <v>3537</v>
      </c>
      <c r="E126" s="3">
        <v>59</v>
      </c>
      <c r="F126" s="3">
        <v>0</v>
      </c>
      <c r="G126" s="3">
        <v>59</v>
      </c>
      <c r="H126" s="62"/>
    </row>
    <row r="127" spans="1:8" x14ac:dyDescent="0.25">
      <c r="A127" s="142"/>
      <c r="B127" s="142"/>
      <c r="C127" s="2" t="s">
        <v>44</v>
      </c>
      <c r="D127" s="3">
        <v>11384</v>
      </c>
      <c r="E127" s="3">
        <v>275</v>
      </c>
      <c r="F127" s="3">
        <v>11384</v>
      </c>
      <c r="G127" s="3">
        <v>275</v>
      </c>
      <c r="H127" s="62"/>
    </row>
    <row r="128" spans="1:8" x14ac:dyDescent="0.25">
      <c r="A128" s="142"/>
      <c r="B128" s="142"/>
      <c r="C128" s="2" t="s">
        <v>45</v>
      </c>
      <c r="D128" s="3">
        <v>9205</v>
      </c>
      <c r="E128" s="3">
        <v>127</v>
      </c>
      <c r="F128" s="3">
        <v>0</v>
      </c>
      <c r="G128" s="3">
        <v>127</v>
      </c>
      <c r="H128" s="62"/>
    </row>
    <row r="129" spans="1:8" x14ac:dyDescent="0.25">
      <c r="A129" s="142"/>
      <c r="B129" s="142"/>
      <c r="C129" s="2" t="s">
        <v>46</v>
      </c>
      <c r="D129" s="3">
        <v>11115</v>
      </c>
      <c r="E129" s="3">
        <v>167</v>
      </c>
      <c r="F129" s="3">
        <v>0</v>
      </c>
      <c r="G129" s="3">
        <v>167</v>
      </c>
      <c r="H129" s="62"/>
    </row>
    <row r="130" spans="1:8" x14ac:dyDescent="0.25">
      <c r="A130" s="142"/>
      <c r="B130" s="143"/>
      <c r="C130" s="5" t="s">
        <v>88</v>
      </c>
      <c r="D130" s="6">
        <f>SUM(D125:D129)</f>
        <v>38600</v>
      </c>
      <c r="E130" s="6">
        <f t="shared" ref="E130:G130" si="15">SUM(E125:E129)</f>
        <v>735</v>
      </c>
      <c r="F130" s="6">
        <f t="shared" si="15"/>
        <v>11384</v>
      </c>
      <c r="G130" s="6">
        <f t="shared" si="15"/>
        <v>735</v>
      </c>
      <c r="H130" s="62"/>
    </row>
    <row r="131" spans="1:8" x14ac:dyDescent="0.25">
      <c r="A131" s="142"/>
      <c r="B131" s="141" t="s">
        <v>443</v>
      </c>
      <c r="C131" s="2" t="s">
        <v>42</v>
      </c>
      <c r="D131" s="3">
        <v>59</v>
      </c>
      <c r="E131" s="3">
        <v>83</v>
      </c>
      <c r="F131" s="3">
        <v>0</v>
      </c>
      <c r="G131" s="3">
        <v>83</v>
      </c>
      <c r="H131" s="62"/>
    </row>
    <row r="132" spans="1:8" x14ac:dyDescent="0.25">
      <c r="A132" s="142"/>
      <c r="B132" s="142"/>
      <c r="C132" s="2" t="s">
        <v>43</v>
      </c>
      <c r="D132" s="3">
        <v>55</v>
      </c>
      <c r="E132" s="3">
        <v>59</v>
      </c>
      <c r="F132" s="3">
        <v>0</v>
      </c>
      <c r="G132" s="3">
        <v>59</v>
      </c>
      <c r="H132" s="62"/>
    </row>
    <row r="133" spans="1:8" x14ac:dyDescent="0.25">
      <c r="A133" s="142"/>
      <c r="B133" s="142"/>
      <c r="C133" s="2" t="s">
        <v>44</v>
      </c>
      <c r="D133" s="3">
        <v>146</v>
      </c>
      <c r="E133" s="3">
        <v>275</v>
      </c>
      <c r="F133" s="3">
        <v>146</v>
      </c>
      <c r="G133" s="3">
        <v>275</v>
      </c>
      <c r="H133" s="62"/>
    </row>
    <row r="134" spans="1:8" x14ac:dyDescent="0.25">
      <c r="A134" s="142"/>
      <c r="B134" s="142"/>
      <c r="C134" s="2" t="s">
        <v>45</v>
      </c>
      <c r="D134" s="3">
        <v>65</v>
      </c>
      <c r="E134" s="3">
        <v>127</v>
      </c>
      <c r="F134" s="3">
        <v>0</v>
      </c>
      <c r="G134" s="3">
        <v>127</v>
      </c>
      <c r="H134" s="62"/>
    </row>
    <row r="135" spans="1:8" x14ac:dyDescent="0.25">
      <c r="A135" s="142"/>
      <c r="B135" s="142"/>
      <c r="C135" s="2" t="s">
        <v>46</v>
      </c>
      <c r="D135" s="3">
        <v>150</v>
      </c>
      <c r="E135" s="3">
        <v>167</v>
      </c>
      <c r="F135" s="3">
        <v>0</v>
      </c>
      <c r="G135" s="3">
        <v>167</v>
      </c>
      <c r="H135" s="62"/>
    </row>
    <row r="136" spans="1:8" x14ac:dyDescent="0.25">
      <c r="A136" s="142"/>
      <c r="B136" s="143"/>
      <c r="C136" s="5" t="s">
        <v>88</v>
      </c>
      <c r="D136" s="6">
        <f>SUM(D131:D135)</f>
        <v>475</v>
      </c>
      <c r="E136" s="6">
        <f t="shared" ref="E136:G136" si="16">SUM(E131:E135)</f>
        <v>711</v>
      </c>
      <c r="F136" s="6">
        <f t="shared" si="16"/>
        <v>146</v>
      </c>
      <c r="G136" s="6">
        <f t="shared" si="16"/>
        <v>711</v>
      </c>
      <c r="H136" s="62"/>
    </row>
    <row r="137" spans="1:8" x14ac:dyDescent="0.25">
      <c r="A137" s="142"/>
      <c r="B137" s="141" t="s">
        <v>444</v>
      </c>
      <c r="C137" s="2" t="s">
        <v>42</v>
      </c>
      <c r="D137" s="3">
        <v>3359</v>
      </c>
      <c r="E137" s="3">
        <v>75</v>
      </c>
      <c r="F137" s="3">
        <v>0</v>
      </c>
      <c r="G137" s="3">
        <v>75</v>
      </c>
      <c r="H137" s="62"/>
    </row>
    <row r="138" spans="1:8" x14ac:dyDescent="0.25">
      <c r="A138" s="142"/>
      <c r="B138" s="142"/>
      <c r="C138" s="2" t="s">
        <v>43</v>
      </c>
      <c r="D138" s="3">
        <v>3539</v>
      </c>
      <c r="E138" s="3">
        <v>58</v>
      </c>
      <c r="F138" s="3">
        <v>0</v>
      </c>
      <c r="G138" s="3">
        <v>58</v>
      </c>
      <c r="H138" s="62"/>
    </row>
    <row r="139" spans="1:8" x14ac:dyDescent="0.25">
      <c r="A139" s="142"/>
      <c r="B139" s="142"/>
      <c r="C139" s="2" t="s">
        <v>44</v>
      </c>
      <c r="D139" s="3">
        <v>11377</v>
      </c>
      <c r="E139" s="3">
        <v>273</v>
      </c>
      <c r="F139" s="3">
        <v>11377</v>
      </c>
      <c r="G139" s="3">
        <v>273</v>
      </c>
      <c r="H139" s="62"/>
    </row>
    <row r="140" spans="1:8" x14ac:dyDescent="0.25">
      <c r="A140" s="142"/>
      <c r="B140" s="142"/>
      <c r="C140" s="2" t="s">
        <v>45</v>
      </c>
      <c r="D140" s="3">
        <v>9174</v>
      </c>
      <c r="E140" s="3">
        <v>124</v>
      </c>
      <c r="F140" s="3">
        <v>0</v>
      </c>
      <c r="G140" s="3">
        <v>124</v>
      </c>
      <c r="H140" s="62"/>
    </row>
    <row r="141" spans="1:8" x14ac:dyDescent="0.25">
      <c r="A141" s="142"/>
      <c r="B141" s="142"/>
      <c r="C141" s="2" t="s">
        <v>46</v>
      </c>
      <c r="D141" s="3">
        <v>11106</v>
      </c>
      <c r="E141" s="3">
        <v>167</v>
      </c>
      <c r="F141" s="3">
        <v>0</v>
      </c>
      <c r="G141" s="3">
        <v>167</v>
      </c>
      <c r="H141" s="62"/>
    </row>
    <row r="142" spans="1:8" x14ac:dyDescent="0.25">
      <c r="A142" s="142"/>
      <c r="B142" s="143"/>
      <c r="C142" s="5" t="s">
        <v>88</v>
      </c>
      <c r="D142" s="6">
        <f>SUM(D137:D141)</f>
        <v>38555</v>
      </c>
      <c r="E142" s="6">
        <f t="shared" ref="E142:G142" si="17">SUM(E137:E141)</f>
        <v>697</v>
      </c>
      <c r="F142" s="6">
        <f t="shared" si="17"/>
        <v>11377</v>
      </c>
      <c r="G142" s="6">
        <f t="shared" si="17"/>
        <v>697</v>
      </c>
      <c r="H142" s="62"/>
    </row>
    <row r="143" spans="1:8" x14ac:dyDescent="0.25">
      <c r="A143" s="142"/>
      <c r="B143" s="141" t="s">
        <v>445</v>
      </c>
      <c r="C143" s="2" t="s">
        <v>42</v>
      </c>
      <c r="D143" s="3">
        <v>0</v>
      </c>
      <c r="E143" s="3">
        <v>0</v>
      </c>
      <c r="F143" s="3">
        <v>0</v>
      </c>
      <c r="G143" s="3">
        <v>0</v>
      </c>
      <c r="H143" s="62"/>
    </row>
    <row r="144" spans="1:8" x14ac:dyDescent="0.25">
      <c r="A144" s="142"/>
      <c r="B144" s="142"/>
      <c r="C144" s="2" t="s">
        <v>43</v>
      </c>
      <c r="D144" s="3">
        <v>0</v>
      </c>
      <c r="E144" s="3">
        <v>0</v>
      </c>
      <c r="F144" s="3">
        <v>0</v>
      </c>
      <c r="G144" s="3">
        <v>0</v>
      </c>
      <c r="H144" s="62"/>
    </row>
    <row r="145" spans="1:8" x14ac:dyDescent="0.25">
      <c r="A145" s="142"/>
      <c r="B145" s="142"/>
      <c r="C145" s="2" t="s">
        <v>44</v>
      </c>
      <c r="D145" s="3">
        <v>0</v>
      </c>
      <c r="E145" s="3">
        <v>0</v>
      </c>
      <c r="F145" s="3">
        <v>0</v>
      </c>
      <c r="G145" s="3">
        <v>0</v>
      </c>
      <c r="H145" s="62"/>
    </row>
    <row r="146" spans="1:8" x14ac:dyDescent="0.25">
      <c r="A146" s="142"/>
      <c r="B146" s="142"/>
      <c r="C146" s="2" t="s">
        <v>45</v>
      </c>
      <c r="D146" s="3">
        <v>0</v>
      </c>
      <c r="E146" s="3">
        <v>0</v>
      </c>
      <c r="F146" s="3">
        <v>0</v>
      </c>
      <c r="G146" s="3">
        <v>0</v>
      </c>
      <c r="H146" s="62"/>
    </row>
    <row r="147" spans="1:8" x14ac:dyDescent="0.25">
      <c r="A147" s="142"/>
      <c r="B147" s="142"/>
      <c r="C147" s="2" t="s">
        <v>46</v>
      </c>
      <c r="D147" s="3">
        <v>0</v>
      </c>
      <c r="E147" s="3">
        <v>0</v>
      </c>
      <c r="F147" s="3">
        <v>0</v>
      </c>
      <c r="G147" s="3">
        <v>0</v>
      </c>
      <c r="H147" s="62"/>
    </row>
    <row r="148" spans="1:8" x14ac:dyDescent="0.25">
      <c r="A148" s="142"/>
      <c r="B148" s="143"/>
      <c r="C148" s="5" t="s">
        <v>88</v>
      </c>
      <c r="D148" s="6">
        <f>SUM(D143:D147)</f>
        <v>0</v>
      </c>
      <c r="E148" s="6">
        <f t="shared" ref="E148:G148" si="18">SUM(E143:E147)</f>
        <v>0</v>
      </c>
      <c r="F148" s="6">
        <f t="shared" si="18"/>
        <v>0</v>
      </c>
      <c r="G148" s="6">
        <f t="shared" si="18"/>
        <v>0</v>
      </c>
      <c r="H148" s="62"/>
    </row>
    <row r="149" spans="1:8" x14ac:dyDescent="0.25">
      <c r="A149" s="142"/>
      <c r="B149" s="141" t="s">
        <v>446</v>
      </c>
      <c r="C149" s="2" t="s">
        <v>42</v>
      </c>
      <c r="D149" s="3">
        <v>0</v>
      </c>
      <c r="E149" s="3">
        <v>13</v>
      </c>
      <c r="F149" s="3">
        <v>0</v>
      </c>
      <c r="G149" s="3">
        <v>13</v>
      </c>
      <c r="H149" s="62"/>
    </row>
    <row r="150" spans="1:8" x14ac:dyDescent="0.25">
      <c r="A150" s="142"/>
      <c r="B150" s="142"/>
      <c r="C150" s="2" t="s">
        <v>43</v>
      </c>
      <c r="D150" s="3">
        <v>0</v>
      </c>
      <c r="E150" s="3">
        <v>44</v>
      </c>
      <c r="F150" s="3">
        <v>0</v>
      </c>
      <c r="G150" s="3">
        <v>44</v>
      </c>
      <c r="H150" s="62"/>
    </row>
    <row r="151" spans="1:8" x14ac:dyDescent="0.25">
      <c r="A151" s="142"/>
      <c r="B151" s="142"/>
      <c r="C151" s="2" t="s">
        <v>44</v>
      </c>
      <c r="D151" s="3">
        <v>0</v>
      </c>
      <c r="E151" s="3">
        <v>14</v>
      </c>
      <c r="F151" s="3">
        <v>0</v>
      </c>
      <c r="G151" s="3">
        <v>14</v>
      </c>
      <c r="H151" s="62"/>
    </row>
    <row r="152" spans="1:8" x14ac:dyDescent="0.25">
      <c r="A152" s="142"/>
      <c r="B152" s="142"/>
      <c r="C152" s="2" t="s">
        <v>45</v>
      </c>
      <c r="D152" s="3">
        <v>0</v>
      </c>
      <c r="E152" s="3">
        <v>35</v>
      </c>
      <c r="F152" s="3">
        <v>0</v>
      </c>
      <c r="G152" s="3">
        <v>35</v>
      </c>
      <c r="H152" s="62"/>
    </row>
    <row r="153" spans="1:8" x14ac:dyDescent="0.25">
      <c r="A153" s="142"/>
      <c r="B153" s="142"/>
      <c r="C153" s="2" t="s">
        <v>46</v>
      </c>
      <c r="D153" s="3">
        <v>0</v>
      </c>
      <c r="E153" s="3">
        <v>21</v>
      </c>
      <c r="F153" s="3">
        <v>0</v>
      </c>
      <c r="G153" s="3">
        <v>21</v>
      </c>
      <c r="H153" s="62"/>
    </row>
    <row r="154" spans="1:8" x14ac:dyDescent="0.25">
      <c r="A154" s="143"/>
      <c r="B154" s="143"/>
      <c r="C154" s="5" t="s">
        <v>88</v>
      </c>
      <c r="D154" s="6">
        <f>SUM(D149:D153)</f>
        <v>0</v>
      </c>
      <c r="E154" s="6">
        <f t="shared" ref="E154:G154" si="19">SUM(E149:E153)</f>
        <v>127</v>
      </c>
      <c r="F154" s="6">
        <f t="shared" si="19"/>
        <v>0</v>
      </c>
      <c r="G154" s="6">
        <f t="shared" si="19"/>
        <v>127</v>
      </c>
      <c r="H154" s="62"/>
    </row>
    <row r="155" spans="1:8" x14ac:dyDescent="0.25">
      <c r="A155" s="141" t="s">
        <v>47</v>
      </c>
      <c r="B155" s="141" t="s">
        <v>442</v>
      </c>
      <c r="C155" s="2" t="s">
        <v>48</v>
      </c>
      <c r="D155" s="3">
        <v>79</v>
      </c>
      <c r="E155" s="3">
        <v>56</v>
      </c>
      <c r="F155" s="3">
        <v>79</v>
      </c>
      <c r="G155" s="3">
        <v>0</v>
      </c>
      <c r="H155" s="62"/>
    </row>
    <row r="156" spans="1:8" x14ac:dyDescent="0.25">
      <c r="A156" s="142"/>
      <c r="B156" s="142"/>
      <c r="C156" s="2" t="s">
        <v>49</v>
      </c>
      <c r="D156" s="3">
        <v>125</v>
      </c>
      <c r="E156" s="3">
        <v>0</v>
      </c>
      <c r="F156" s="3">
        <v>88</v>
      </c>
      <c r="G156" s="3">
        <v>0</v>
      </c>
      <c r="H156" s="62"/>
    </row>
    <row r="157" spans="1:8" x14ac:dyDescent="0.25">
      <c r="A157" s="142"/>
      <c r="B157" s="142"/>
      <c r="C157" s="2" t="s">
        <v>50</v>
      </c>
      <c r="D157" s="3">
        <v>5744</v>
      </c>
      <c r="E157" s="3">
        <v>167</v>
      </c>
      <c r="F157" s="3">
        <v>5564</v>
      </c>
      <c r="G157" s="3">
        <v>0</v>
      </c>
      <c r="H157" s="62"/>
    </row>
    <row r="158" spans="1:8" x14ac:dyDescent="0.25">
      <c r="A158" s="142"/>
      <c r="B158" s="142"/>
      <c r="C158" s="2" t="s">
        <v>51</v>
      </c>
      <c r="D158" s="3">
        <v>78</v>
      </c>
      <c r="E158" s="3">
        <v>72</v>
      </c>
      <c r="F158" s="3">
        <v>78</v>
      </c>
      <c r="G158" s="3">
        <v>50</v>
      </c>
      <c r="H158" s="62"/>
    </row>
    <row r="159" spans="1:8" x14ac:dyDescent="0.25">
      <c r="A159" s="142"/>
      <c r="B159" s="142"/>
      <c r="C159" s="2" t="s">
        <v>52</v>
      </c>
      <c r="D159" s="3">
        <v>82</v>
      </c>
      <c r="E159" s="3">
        <v>50</v>
      </c>
      <c r="F159" s="3">
        <v>82</v>
      </c>
      <c r="G159" s="3">
        <v>50</v>
      </c>
      <c r="H159" s="62"/>
    </row>
    <row r="160" spans="1:8" x14ac:dyDescent="0.25">
      <c r="A160" s="142"/>
      <c r="B160" s="142"/>
      <c r="C160" s="2" t="s">
        <v>53</v>
      </c>
      <c r="D160" s="3">
        <v>112</v>
      </c>
      <c r="E160" s="3">
        <v>41</v>
      </c>
      <c r="F160" s="3">
        <v>112</v>
      </c>
      <c r="G160" s="3">
        <v>41</v>
      </c>
      <c r="H160" s="62"/>
    </row>
    <row r="161" spans="1:8" x14ac:dyDescent="0.25">
      <c r="A161" s="142"/>
      <c r="B161" s="143"/>
      <c r="C161" s="5" t="s">
        <v>88</v>
      </c>
      <c r="D161" s="6">
        <f>SUM(D155:D160)</f>
        <v>6220</v>
      </c>
      <c r="E161" s="6">
        <f t="shared" ref="E161:G161" si="20">SUM(E155:E160)</f>
        <v>386</v>
      </c>
      <c r="F161" s="6">
        <f t="shared" si="20"/>
        <v>6003</v>
      </c>
      <c r="G161" s="6">
        <f t="shared" si="20"/>
        <v>141</v>
      </c>
      <c r="H161" s="62"/>
    </row>
    <row r="162" spans="1:8" x14ac:dyDescent="0.25">
      <c r="A162" s="142"/>
      <c r="B162" s="141" t="s">
        <v>443</v>
      </c>
      <c r="C162" s="2" t="s">
        <v>48</v>
      </c>
      <c r="D162" s="3">
        <v>79</v>
      </c>
      <c r="E162" s="3">
        <v>56</v>
      </c>
      <c r="F162" s="3">
        <v>79</v>
      </c>
      <c r="G162" s="3">
        <v>0</v>
      </c>
      <c r="H162" s="62"/>
    </row>
    <row r="163" spans="1:8" x14ac:dyDescent="0.25">
      <c r="A163" s="142"/>
      <c r="B163" s="142"/>
      <c r="C163" s="2" t="s">
        <v>49</v>
      </c>
      <c r="D163" s="3">
        <v>91</v>
      </c>
      <c r="E163" s="3">
        <v>0</v>
      </c>
      <c r="F163" s="3">
        <v>75</v>
      </c>
      <c r="G163" s="3">
        <v>0</v>
      </c>
      <c r="H163" s="62"/>
    </row>
    <row r="164" spans="1:8" x14ac:dyDescent="0.25">
      <c r="A164" s="142"/>
      <c r="B164" s="142"/>
      <c r="C164" s="2" t="s">
        <v>50</v>
      </c>
      <c r="D164" s="3">
        <v>5771</v>
      </c>
      <c r="E164" s="3">
        <v>167</v>
      </c>
      <c r="F164" s="3">
        <v>5591</v>
      </c>
      <c r="G164" s="3">
        <v>0</v>
      </c>
      <c r="H164" s="62"/>
    </row>
    <row r="165" spans="1:8" x14ac:dyDescent="0.25">
      <c r="A165" s="142"/>
      <c r="B165" s="142"/>
      <c r="C165" s="2" t="s">
        <v>51</v>
      </c>
      <c r="D165" s="3">
        <v>78</v>
      </c>
      <c r="E165" s="3">
        <v>72</v>
      </c>
      <c r="F165" s="3">
        <v>78</v>
      </c>
      <c r="G165" s="3">
        <v>50</v>
      </c>
      <c r="H165" s="62"/>
    </row>
    <row r="166" spans="1:8" x14ac:dyDescent="0.25">
      <c r="A166" s="142"/>
      <c r="B166" s="142"/>
      <c r="C166" s="2" t="s">
        <v>52</v>
      </c>
      <c r="D166" s="3">
        <v>82</v>
      </c>
      <c r="E166" s="3">
        <v>50</v>
      </c>
      <c r="F166" s="3">
        <v>82</v>
      </c>
      <c r="G166" s="3">
        <v>50</v>
      </c>
      <c r="H166" s="62"/>
    </row>
    <row r="167" spans="1:8" x14ac:dyDescent="0.25">
      <c r="A167" s="142"/>
      <c r="B167" s="142"/>
      <c r="C167" s="2" t="s">
        <v>53</v>
      </c>
      <c r="D167" s="3">
        <v>112</v>
      </c>
      <c r="E167" s="3">
        <v>41</v>
      </c>
      <c r="F167" s="3">
        <v>112</v>
      </c>
      <c r="G167" s="3">
        <v>41</v>
      </c>
      <c r="H167" s="62"/>
    </row>
    <row r="168" spans="1:8" x14ac:dyDescent="0.25">
      <c r="A168" s="142"/>
      <c r="B168" s="143"/>
      <c r="C168" s="5" t="s">
        <v>88</v>
      </c>
      <c r="D168" s="6">
        <f>SUM(D162:D167)</f>
        <v>6213</v>
      </c>
      <c r="E168" s="6">
        <f t="shared" ref="E168:G168" si="21">SUM(E162:E167)</f>
        <v>386</v>
      </c>
      <c r="F168" s="6">
        <f t="shared" si="21"/>
        <v>6017</v>
      </c>
      <c r="G168" s="6">
        <f t="shared" si="21"/>
        <v>141</v>
      </c>
      <c r="H168" s="62"/>
    </row>
    <row r="169" spans="1:8" x14ac:dyDescent="0.25">
      <c r="A169" s="142"/>
      <c r="B169" s="141" t="s">
        <v>444</v>
      </c>
      <c r="C169" s="2" t="s">
        <v>48</v>
      </c>
      <c r="D169" s="3">
        <v>79</v>
      </c>
      <c r="E169" s="3">
        <v>56</v>
      </c>
      <c r="F169" s="3">
        <v>79</v>
      </c>
      <c r="G169" s="3">
        <v>0</v>
      </c>
      <c r="H169" s="62"/>
    </row>
    <row r="170" spans="1:8" x14ac:dyDescent="0.25">
      <c r="A170" s="142"/>
      <c r="B170" s="142"/>
      <c r="C170" s="2" t="s">
        <v>49</v>
      </c>
      <c r="D170" s="3">
        <v>126</v>
      </c>
      <c r="E170" s="3">
        <v>0</v>
      </c>
      <c r="F170" s="3">
        <v>83</v>
      </c>
      <c r="G170" s="3">
        <v>0</v>
      </c>
      <c r="H170" s="62"/>
    </row>
    <row r="171" spans="1:8" x14ac:dyDescent="0.25">
      <c r="A171" s="142"/>
      <c r="B171" s="142"/>
      <c r="C171" s="2" t="s">
        <v>50</v>
      </c>
      <c r="D171" s="3">
        <v>5746</v>
      </c>
      <c r="E171" s="3">
        <v>167</v>
      </c>
      <c r="F171" s="3">
        <v>5566</v>
      </c>
      <c r="G171" s="3">
        <v>0</v>
      </c>
      <c r="H171" s="62"/>
    </row>
    <row r="172" spans="1:8" x14ac:dyDescent="0.25">
      <c r="A172" s="142"/>
      <c r="B172" s="142"/>
      <c r="C172" s="2" t="s">
        <v>51</v>
      </c>
      <c r="D172" s="3">
        <v>78</v>
      </c>
      <c r="E172" s="3">
        <v>72</v>
      </c>
      <c r="F172" s="3">
        <v>78</v>
      </c>
      <c r="G172" s="3">
        <v>50</v>
      </c>
      <c r="H172" s="62"/>
    </row>
    <row r="173" spans="1:8" x14ac:dyDescent="0.25">
      <c r="A173" s="142"/>
      <c r="B173" s="142"/>
      <c r="C173" s="2" t="s">
        <v>52</v>
      </c>
      <c r="D173" s="3">
        <v>82</v>
      </c>
      <c r="E173" s="3">
        <v>50</v>
      </c>
      <c r="F173" s="3">
        <v>82</v>
      </c>
      <c r="G173" s="3">
        <v>50</v>
      </c>
      <c r="H173" s="62"/>
    </row>
    <row r="174" spans="1:8" x14ac:dyDescent="0.25">
      <c r="A174" s="142"/>
      <c r="B174" s="142"/>
      <c r="C174" s="2" t="s">
        <v>53</v>
      </c>
      <c r="D174" s="3">
        <v>114</v>
      </c>
      <c r="E174" s="3">
        <v>41</v>
      </c>
      <c r="F174" s="3">
        <v>114</v>
      </c>
      <c r="G174" s="3">
        <v>41</v>
      </c>
      <c r="H174" s="62"/>
    </row>
    <row r="175" spans="1:8" x14ac:dyDescent="0.25">
      <c r="A175" s="142"/>
      <c r="B175" s="143"/>
      <c r="C175" s="5" t="s">
        <v>88</v>
      </c>
      <c r="D175" s="6">
        <f>SUM(D169:D174)</f>
        <v>6225</v>
      </c>
      <c r="E175" s="6">
        <f t="shared" ref="E175:G175" si="22">SUM(E169:E174)</f>
        <v>386</v>
      </c>
      <c r="F175" s="6">
        <f t="shared" si="22"/>
        <v>6002</v>
      </c>
      <c r="G175" s="6">
        <f t="shared" si="22"/>
        <v>141</v>
      </c>
      <c r="H175" s="62"/>
    </row>
    <row r="176" spans="1:8" x14ac:dyDescent="0.25">
      <c r="A176" s="142"/>
      <c r="B176" s="141" t="s">
        <v>445</v>
      </c>
      <c r="C176" s="2" t="s">
        <v>48</v>
      </c>
      <c r="D176" s="3">
        <v>0</v>
      </c>
      <c r="E176" s="3">
        <v>19</v>
      </c>
      <c r="F176" s="3">
        <v>0</v>
      </c>
      <c r="G176" s="3">
        <v>0</v>
      </c>
      <c r="H176" s="62"/>
    </row>
    <row r="177" spans="1:8" x14ac:dyDescent="0.25">
      <c r="A177" s="142"/>
      <c r="B177" s="142"/>
      <c r="C177" s="2" t="s">
        <v>49</v>
      </c>
      <c r="D177" s="3">
        <v>0</v>
      </c>
      <c r="E177" s="3">
        <v>0</v>
      </c>
      <c r="F177" s="3">
        <v>0</v>
      </c>
      <c r="G177" s="3">
        <v>0</v>
      </c>
      <c r="H177" s="62"/>
    </row>
    <row r="178" spans="1:8" x14ac:dyDescent="0.25">
      <c r="A178" s="142"/>
      <c r="B178" s="142"/>
      <c r="C178" s="2" t="s">
        <v>50</v>
      </c>
      <c r="D178" s="3">
        <v>0</v>
      </c>
      <c r="E178" s="3">
        <v>191</v>
      </c>
      <c r="F178" s="3">
        <v>0</v>
      </c>
      <c r="G178" s="3">
        <v>0</v>
      </c>
      <c r="H178" s="62"/>
    </row>
    <row r="179" spans="1:8" x14ac:dyDescent="0.25">
      <c r="A179" s="142"/>
      <c r="B179" s="142"/>
      <c r="C179" s="2" t="s">
        <v>51</v>
      </c>
      <c r="D179" s="3">
        <v>0</v>
      </c>
      <c r="E179" s="3">
        <v>10</v>
      </c>
      <c r="F179" s="3">
        <v>0</v>
      </c>
      <c r="G179" s="3">
        <v>0</v>
      </c>
      <c r="H179" s="62"/>
    </row>
    <row r="180" spans="1:8" x14ac:dyDescent="0.25">
      <c r="A180" s="142"/>
      <c r="B180" s="142"/>
      <c r="C180" s="2" t="s">
        <v>52</v>
      </c>
      <c r="D180" s="3">
        <v>0</v>
      </c>
      <c r="E180" s="3">
        <v>10</v>
      </c>
      <c r="F180" s="3">
        <v>0</v>
      </c>
      <c r="G180" s="3">
        <v>10</v>
      </c>
      <c r="H180" s="62"/>
    </row>
    <row r="181" spans="1:8" x14ac:dyDescent="0.25">
      <c r="A181" s="142"/>
      <c r="B181" s="142"/>
      <c r="C181" s="2" t="s">
        <v>53</v>
      </c>
      <c r="D181" s="3">
        <v>0</v>
      </c>
      <c r="E181" s="3">
        <v>0</v>
      </c>
      <c r="F181" s="3">
        <v>0</v>
      </c>
      <c r="G181" s="3">
        <v>0</v>
      </c>
      <c r="H181" s="62"/>
    </row>
    <row r="182" spans="1:8" x14ac:dyDescent="0.25">
      <c r="A182" s="142"/>
      <c r="B182" s="143"/>
      <c r="C182" s="5" t="s">
        <v>88</v>
      </c>
      <c r="D182" s="6">
        <f>SUM(D176:D181)</f>
        <v>0</v>
      </c>
      <c r="E182" s="6">
        <f t="shared" ref="E182:G182" si="23">SUM(E176:E181)</f>
        <v>230</v>
      </c>
      <c r="F182" s="6">
        <f t="shared" si="23"/>
        <v>0</v>
      </c>
      <c r="G182" s="6">
        <f t="shared" si="23"/>
        <v>10</v>
      </c>
      <c r="H182" s="62"/>
    </row>
    <row r="183" spans="1:8" x14ac:dyDescent="0.25">
      <c r="A183" s="142"/>
      <c r="B183" s="141" t="s">
        <v>446</v>
      </c>
      <c r="C183" s="2" t="s">
        <v>48</v>
      </c>
      <c r="D183" s="3">
        <v>0</v>
      </c>
      <c r="E183" s="3">
        <v>25</v>
      </c>
      <c r="F183" s="3">
        <v>0</v>
      </c>
      <c r="G183" s="3">
        <v>0</v>
      </c>
      <c r="H183" s="62"/>
    </row>
    <row r="184" spans="1:8" x14ac:dyDescent="0.25">
      <c r="A184" s="142"/>
      <c r="B184" s="142"/>
      <c r="C184" s="2" t="s">
        <v>49</v>
      </c>
      <c r="D184" s="3">
        <v>0</v>
      </c>
      <c r="E184" s="3">
        <v>0</v>
      </c>
      <c r="F184" s="3">
        <v>0</v>
      </c>
      <c r="G184" s="3">
        <v>0</v>
      </c>
      <c r="H184" s="62"/>
    </row>
    <row r="185" spans="1:8" x14ac:dyDescent="0.25">
      <c r="A185" s="142"/>
      <c r="B185" s="142"/>
      <c r="C185" s="2" t="s">
        <v>50</v>
      </c>
      <c r="D185" s="3">
        <v>3</v>
      </c>
      <c r="E185" s="3">
        <v>10</v>
      </c>
      <c r="F185" s="3">
        <v>3</v>
      </c>
      <c r="G185" s="3">
        <v>0</v>
      </c>
      <c r="H185" s="62"/>
    </row>
    <row r="186" spans="1:8" x14ac:dyDescent="0.25">
      <c r="A186" s="142"/>
      <c r="B186" s="142"/>
      <c r="C186" s="2" t="s">
        <v>51</v>
      </c>
      <c r="D186" s="3">
        <v>0</v>
      </c>
      <c r="E186" s="3">
        <v>72</v>
      </c>
      <c r="F186" s="3">
        <v>0</v>
      </c>
      <c r="G186" s="3">
        <v>0</v>
      </c>
      <c r="H186" s="62"/>
    </row>
    <row r="187" spans="1:8" x14ac:dyDescent="0.25">
      <c r="A187" s="142"/>
      <c r="B187" s="142"/>
      <c r="C187" s="2" t="s">
        <v>52</v>
      </c>
      <c r="D187" s="3">
        <v>0</v>
      </c>
      <c r="E187" s="3">
        <v>40</v>
      </c>
      <c r="F187" s="3">
        <v>0</v>
      </c>
      <c r="G187" s="3">
        <v>40</v>
      </c>
      <c r="H187" s="62"/>
    </row>
    <row r="188" spans="1:8" x14ac:dyDescent="0.25">
      <c r="A188" s="142"/>
      <c r="B188" s="142"/>
      <c r="C188" s="2" t="s">
        <v>53</v>
      </c>
      <c r="D188" s="3">
        <v>0</v>
      </c>
      <c r="E188" s="3">
        <v>0</v>
      </c>
      <c r="F188" s="3">
        <v>0</v>
      </c>
      <c r="G188" s="3">
        <v>0</v>
      </c>
      <c r="H188" s="62"/>
    </row>
    <row r="189" spans="1:8" x14ac:dyDescent="0.25">
      <c r="A189" s="143"/>
      <c r="B189" s="143"/>
      <c r="C189" s="5" t="s">
        <v>88</v>
      </c>
      <c r="D189" s="6">
        <f>SUM(D183:D188)</f>
        <v>3</v>
      </c>
      <c r="E189" s="6">
        <f t="shared" ref="E189:G189" si="24">SUM(E183:E188)</f>
        <v>147</v>
      </c>
      <c r="F189" s="6">
        <f t="shared" si="24"/>
        <v>3</v>
      </c>
      <c r="G189" s="6">
        <f t="shared" si="24"/>
        <v>40</v>
      </c>
      <c r="H189" s="62"/>
    </row>
    <row r="190" spans="1:8" x14ac:dyDescent="0.25">
      <c r="A190" s="141" t="s">
        <v>54</v>
      </c>
      <c r="B190" s="141" t="s">
        <v>442</v>
      </c>
      <c r="C190" s="2" t="s">
        <v>55</v>
      </c>
      <c r="D190" s="3">
        <v>4608</v>
      </c>
      <c r="E190" s="3">
        <v>0</v>
      </c>
      <c r="F190" s="3">
        <v>4562</v>
      </c>
      <c r="G190" s="3">
        <v>0</v>
      </c>
      <c r="H190" s="62"/>
    </row>
    <row r="191" spans="1:8" x14ac:dyDescent="0.25">
      <c r="A191" s="142"/>
      <c r="B191" s="142"/>
      <c r="C191" s="2" t="s">
        <v>56</v>
      </c>
      <c r="D191" s="3">
        <v>6937</v>
      </c>
      <c r="E191" s="3">
        <v>0</v>
      </c>
      <c r="F191" s="3">
        <v>6882</v>
      </c>
      <c r="G191" s="3">
        <v>0</v>
      </c>
      <c r="H191" s="62"/>
    </row>
    <row r="192" spans="1:8" x14ac:dyDescent="0.25">
      <c r="A192" s="142"/>
      <c r="B192" s="142"/>
      <c r="C192" s="2" t="s">
        <v>57</v>
      </c>
      <c r="D192" s="3">
        <v>9211</v>
      </c>
      <c r="E192" s="3">
        <v>0</v>
      </c>
      <c r="F192" s="3">
        <v>9143</v>
      </c>
      <c r="G192" s="3">
        <v>0</v>
      </c>
      <c r="H192" s="62"/>
    </row>
    <row r="193" spans="1:8" x14ac:dyDescent="0.25">
      <c r="A193" s="142"/>
      <c r="B193" s="142"/>
      <c r="C193" s="2" t="s">
        <v>58</v>
      </c>
      <c r="D193" s="3">
        <v>7544</v>
      </c>
      <c r="E193" s="3">
        <v>0</v>
      </c>
      <c r="F193" s="3">
        <v>7524</v>
      </c>
      <c r="G193" s="3">
        <v>0</v>
      </c>
      <c r="H193" s="62"/>
    </row>
    <row r="194" spans="1:8" x14ac:dyDescent="0.25">
      <c r="A194" s="142"/>
      <c r="B194" s="142"/>
      <c r="C194" s="2" t="s">
        <v>59</v>
      </c>
      <c r="D194" s="3">
        <v>6995</v>
      </c>
      <c r="E194" s="3">
        <v>0</v>
      </c>
      <c r="F194" s="3">
        <v>6995</v>
      </c>
      <c r="G194" s="3">
        <v>0</v>
      </c>
      <c r="H194" s="62"/>
    </row>
    <row r="195" spans="1:8" x14ac:dyDescent="0.25">
      <c r="A195" s="142"/>
      <c r="B195" s="142"/>
      <c r="C195" s="2" t="s">
        <v>60</v>
      </c>
      <c r="D195" s="3">
        <v>12172</v>
      </c>
      <c r="E195" s="3">
        <v>0</v>
      </c>
      <c r="F195" s="3">
        <v>12103</v>
      </c>
      <c r="G195" s="3">
        <v>0</v>
      </c>
      <c r="H195" s="62"/>
    </row>
    <row r="196" spans="1:8" x14ac:dyDescent="0.25">
      <c r="A196" s="142"/>
      <c r="B196" s="142"/>
      <c r="C196" s="2" t="s">
        <v>61</v>
      </c>
      <c r="D196" s="3">
        <v>12628</v>
      </c>
      <c r="E196" s="3">
        <v>0</v>
      </c>
      <c r="F196" s="3">
        <v>12603</v>
      </c>
      <c r="G196" s="3">
        <v>0</v>
      </c>
      <c r="H196" s="62"/>
    </row>
    <row r="197" spans="1:8" x14ac:dyDescent="0.25">
      <c r="A197" s="142"/>
      <c r="B197" s="143"/>
      <c r="C197" s="5" t="s">
        <v>88</v>
      </c>
      <c r="D197" s="6">
        <f>SUM(D190:D196)</f>
        <v>60095</v>
      </c>
      <c r="E197" s="6">
        <f t="shared" ref="E197:G197" si="25">SUM(E190:E196)</f>
        <v>0</v>
      </c>
      <c r="F197" s="6">
        <f t="shared" si="25"/>
        <v>59812</v>
      </c>
      <c r="G197" s="6">
        <f t="shared" si="25"/>
        <v>0</v>
      </c>
      <c r="H197" s="62"/>
    </row>
    <row r="198" spans="1:8" x14ac:dyDescent="0.25">
      <c r="A198" s="142"/>
      <c r="B198" s="141" t="s">
        <v>443</v>
      </c>
      <c r="C198" s="2" t="s">
        <v>55</v>
      </c>
      <c r="D198" s="3">
        <v>108</v>
      </c>
      <c r="E198" s="3">
        <v>0</v>
      </c>
      <c r="F198" s="3">
        <v>62</v>
      </c>
      <c r="G198" s="3">
        <v>0</v>
      </c>
      <c r="H198" s="62"/>
    </row>
    <row r="199" spans="1:8" x14ac:dyDescent="0.25">
      <c r="A199" s="142"/>
      <c r="B199" s="142"/>
      <c r="C199" s="2" t="s">
        <v>56</v>
      </c>
      <c r="D199" s="3">
        <v>133</v>
      </c>
      <c r="E199" s="3">
        <v>0</v>
      </c>
      <c r="F199" s="3">
        <v>89</v>
      </c>
      <c r="G199" s="3">
        <v>0</v>
      </c>
      <c r="H199" s="62"/>
    </row>
    <row r="200" spans="1:8" x14ac:dyDescent="0.25">
      <c r="A200" s="142"/>
      <c r="B200" s="142"/>
      <c r="C200" s="2" t="s">
        <v>57</v>
      </c>
      <c r="D200" s="3">
        <v>109</v>
      </c>
      <c r="E200" s="3">
        <v>0</v>
      </c>
      <c r="F200" s="3">
        <v>39</v>
      </c>
      <c r="G200" s="3">
        <v>0</v>
      </c>
      <c r="H200" s="62"/>
    </row>
    <row r="201" spans="1:8" x14ac:dyDescent="0.25">
      <c r="A201" s="142"/>
      <c r="B201" s="142"/>
      <c r="C201" s="2" t="s">
        <v>58</v>
      </c>
      <c r="D201" s="3">
        <v>78</v>
      </c>
      <c r="E201" s="3">
        <v>0</v>
      </c>
      <c r="F201" s="3">
        <v>59</v>
      </c>
      <c r="G201" s="3">
        <v>0</v>
      </c>
      <c r="H201" s="62"/>
    </row>
    <row r="202" spans="1:8" x14ac:dyDescent="0.25">
      <c r="A202" s="142"/>
      <c r="B202" s="142"/>
      <c r="C202" s="2" t="s">
        <v>59</v>
      </c>
      <c r="D202" s="3">
        <v>111</v>
      </c>
      <c r="E202" s="3">
        <v>0</v>
      </c>
      <c r="F202" s="3">
        <v>111</v>
      </c>
      <c r="G202" s="3">
        <v>0</v>
      </c>
      <c r="H202" s="62"/>
    </row>
    <row r="203" spans="1:8" x14ac:dyDescent="0.25">
      <c r="A203" s="142"/>
      <c r="B203" s="142"/>
      <c r="C203" s="2" t="s">
        <v>60</v>
      </c>
      <c r="D203" s="3">
        <v>350</v>
      </c>
      <c r="E203" s="3">
        <v>0</v>
      </c>
      <c r="F203" s="3">
        <v>303</v>
      </c>
      <c r="G203" s="3">
        <v>0</v>
      </c>
      <c r="H203" s="62"/>
    </row>
    <row r="204" spans="1:8" x14ac:dyDescent="0.25">
      <c r="A204" s="142"/>
      <c r="B204" s="142"/>
      <c r="C204" s="2" t="s">
        <v>61</v>
      </c>
      <c r="D204" s="3">
        <v>125</v>
      </c>
      <c r="E204" s="3">
        <v>0</v>
      </c>
      <c r="F204" s="3">
        <v>103</v>
      </c>
      <c r="G204" s="3">
        <v>0</v>
      </c>
      <c r="H204" s="62"/>
    </row>
    <row r="205" spans="1:8" x14ac:dyDescent="0.25">
      <c r="A205" s="142"/>
      <c r="B205" s="143"/>
      <c r="C205" s="5" t="s">
        <v>88</v>
      </c>
      <c r="D205" s="6">
        <f>SUM(D198:D204)</f>
        <v>1014</v>
      </c>
      <c r="E205" s="6">
        <f t="shared" ref="E205:G205" si="26">SUM(E198:E204)</f>
        <v>0</v>
      </c>
      <c r="F205" s="6">
        <f t="shared" si="26"/>
        <v>766</v>
      </c>
      <c r="G205" s="6">
        <f t="shared" si="26"/>
        <v>0</v>
      </c>
      <c r="H205" s="62"/>
    </row>
    <row r="206" spans="1:8" x14ac:dyDescent="0.25">
      <c r="A206" s="142"/>
      <c r="B206" s="141" t="s">
        <v>444</v>
      </c>
      <c r="C206" s="2" t="s">
        <v>55</v>
      </c>
      <c r="D206" s="3">
        <v>4608</v>
      </c>
      <c r="E206" s="3">
        <v>0</v>
      </c>
      <c r="F206" s="3">
        <v>4562</v>
      </c>
      <c r="G206" s="3">
        <v>0</v>
      </c>
      <c r="H206" s="62"/>
    </row>
    <row r="207" spans="1:8" x14ac:dyDescent="0.25">
      <c r="A207" s="142"/>
      <c r="B207" s="142"/>
      <c r="C207" s="2" t="s">
        <v>56</v>
      </c>
      <c r="D207" s="3">
        <v>6939</v>
      </c>
      <c r="E207" s="3">
        <v>0</v>
      </c>
      <c r="F207" s="3">
        <v>6892</v>
      </c>
      <c r="G207" s="3">
        <v>0</v>
      </c>
      <c r="H207" s="62"/>
    </row>
    <row r="208" spans="1:8" x14ac:dyDescent="0.25">
      <c r="A208" s="142"/>
      <c r="B208" s="142"/>
      <c r="C208" s="2" t="s">
        <v>57</v>
      </c>
      <c r="D208" s="3">
        <v>9212</v>
      </c>
      <c r="E208" s="3">
        <v>0</v>
      </c>
      <c r="F208" s="3">
        <v>9143</v>
      </c>
      <c r="G208" s="3">
        <v>0</v>
      </c>
      <c r="H208" s="62"/>
    </row>
    <row r="209" spans="1:8" x14ac:dyDescent="0.25">
      <c r="A209" s="142"/>
      <c r="B209" s="142"/>
      <c r="C209" s="2" t="s">
        <v>58</v>
      </c>
      <c r="D209" s="3">
        <v>7543</v>
      </c>
      <c r="E209" s="3">
        <v>0</v>
      </c>
      <c r="F209" s="3">
        <v>7524</v>
      </c>
      <c r="G209" s="3">
        <v>0</v>
      </c>
      <c r="H209" s="62"/>
    </row>
    <row r="210" spans="1:8" x14ac:dyDescent="0.25">
      <c r="A210" s="142"/>
      <c r="B210" s="142"/>
      <c r="C210" s="2" t="s">
        <v>59</v>
      </c>
      <c r="D210" s="3">
        <v>6995</v>
      </c>
      <c r="E210" s="3">
        <v>0</v>
      </c>
      <c r="F210" s="3">
        <v>6995</v>
      </c>
      <c r="G210" s="3">
        <v>0</v>
      </c>
      <c r="H210" s="62"/>
    </row>
    <row r="211" spans="1:8" x14ac:dyDescent="0.25">
      <c r="A211" s="142"/>
      <c r="B211" s="142"/>
      <c r="C211" s="2" t="s">
        <v>60</v>
      </c>
      <c r="D211" s="3">
        <v>7658</v>
      </c>
      <c r="E211" s="3">
        <v>0</v>
      </c>
      <c r="F211" s="3">
        <v>7586</v>
      </c>
      <c r="G211" s="3">
        <v>0</v>
      </c>
      <c r="H211" s="62"/>
    </row>
    <row r="212" spans="1:8" x14ac:dyDescent="0.25">
      <c r="A212" s="142"/>
      <c r="B212" s="142"/>
      <c r="C212" s="2" t="s">
        <v>61</v>
      </c>
      <c r="D212" s="3">
        <v>12628</v>
      </c>
      <c r="E212" s="3">
        <v>0</v>
      </c>
      <c r="F212" s="3">
        <v>12603</v>
      </c>
      <c r="G212" s="3">
        <v>0</v>
      </c>
      <c r="H212" s="62"/>
    </row>
    <row r="213" spans="1:8" x14ac:dyDescent="0.25">
      <c r="A213" s="142"/>
      <c r="B213" s="143"/>
      <c r="C213" s="5" t="s">
        <v>88</v>
      </c>
      <c r="D213" s="6">
        <f>SUM(D206:D212)</f>
        <v>55583</v>
      </c>
      <c r="E213" s="6">
        <f t="shared" ref="E213:G213" si="27">SUM(E206:E212)</f>
        <v>0</v>
      </c>
      <c r="F213" s="6">
        <f t="shared" si="27"/>
        <v>55305</v>
      </c>
      <c r="G213" s="6">
        <f t="shared" si="27"/>
        <v>0</v>
      </c>
      <c r="H213" s="62"/>
    </row>
    <row r="214" spans="1:8" x14ac:dyDescent="0.25">
      <c r="A214" s="142"/>
      <c r="B214" s="141" t="s">
        <v>445</v>
      </c>
      <c r="C214" s="2" t="s">
        <v>55</v>
      </c>
      <c r="D214" s="3">
        <v>0</v>
      </c>
      <c r="E214" s="3">
        <v>0</v>
      </c>
      <c r="F214" s="3">
        <v>0</v>
      </c>
      <c r="G214" s="3">
        <v>0</v>
      </c>
      <c r="H214" s="62"/>
    </row>
    <row r="215" spans="1:8" x14ac:dyDescent="0.25">
      <c r="A215" s="142"/>
      <c r="B215" s="142"/>
      <c r="C215" s="2" t="s">
        <v>56</v>
      </c>
      <c r="D215" s="3">
        <v>0</v>
      </c>
      <c r="E215" s="3">
        <v>0</v>
      </c>
      <c r="F215" s="3">
        <v>0</v>
      </c>
      <c r="G215" s="3">
        <v>0</v>
      </c>
      <c r="H215" s="62"/>
    </row>
    <row r="216" spans="1:8" x14ac:dyDescent="0.25">
      <c r="A216" s="142"/>
      <c r="B216" s="142"/>
      <c r="C216" s="2" t="s">
        <v>57</v>
      </c>
      <c r="D216" s="3">
        <v>0</v>
      </c>
      <c r="E216" s="3">
        <v>0</v>
      </c>
      <c r="F216" s="3">
        <v>0</v>
      </c>
      <c r="G216" s="3">
        <v>0</v>
      </c>
      <c r="H216" s="62"/>
    </row>
    <row r="217" spans="1:8" x14ac:dyDescent="0.25">
      <c r="A217" s="142"/>
      <c r="B217" s="142"/>
      <c r="C217" s="2" t="s">
        <v>58</v>
      </c>
      <c r="D217" s="3">
        <v>0</v>
      </c>
      <c r="E217" s="3">
        <v>0</v>
      </c>
      <c r="F217" s="3">
        <v>0</v>
      </c>
      <c r="G217" s="3">
        <v>0</v>
      </c>
      <c r="H217" s="62"/>
    </row>
    <row r="218" spans="1:8" x14ac:dyDescent="0.25">
      <c r="A218" s="142"/>
      <c r="B218" s="142"/>
      <c r="C218" s="2" t="s">
        <v>59</v>
      </c>
      <c r="D218" s="3">
        <v>0</v>
      </c>
      <c r="E218" s="3">
        <v>0</v>
      </c>
      <c r="F218" s="3">
        <v>0</v>
      </c>
      <c r="G218" s="3">
        <v>0</v>
      </c>
      <c r="H218" s="62"/>
    </row>
    <row r="219" spans="1:8" x14ac:dyDescent="0.25">
      <c r="A219" s="142"/>
      <c r="B219" s="142"/>
      <c r="C219" s="2" t="s">
        <v>60</v>
      </c>
      <c r="D219" s="3">
        <v>0</v>
      </c>
      <c r="E219" s="3">
        <v>0</v>
      </c>
      <c r="F219" s="3">
        <v>0</v>
      </c>
      <c r="G219" s="3">
        <v>0</v>
      </c>
      <c r="H219" s="62"/>
    </row>
    <row r="220" spans="1:8" x14ac:dyDescent="0.25">
      <c r="A220" s="142"/>
      <c r="B220" s="142"/>
      <c r="C220" s="2" t="s">
        <v>61</v>
      </c>
      <c r="D220" s="3">
        <v>0</v>
      </c>
      <c r="E220" s="3">
        <v>0</v>
      </c>
      <c r="F220" s="3">
        <v>0</v>
      </c>
      <c r="G220" s="3">
        <v>0</v>
      </c>
      <c r="H220" s="62"/>
    </row>
    <row r="221" spans="1:8" x14ac:dyDescent="0.25">
      <c r="A221" s="142"/>
      <c r="B221" s="143"/>
      <c r="C221" s="5" t="s">
        <v>88</v>
      </c>
      <c r="D221" s="6">
        <f>SUM(D214:D220)</f>
        <v>0</v>
      </c>
      <c r="E221" s="6">
        <f t="shared" ref="E221:G221" si="28">SUM(E214:E220)</f>
        <v>0</v>
      </c>
      <c r="F221" s="6">
        <f t="shared" si="28"/>
        <v>0</v>
      </c>
      <c r="G221" s="6">
        <f t="shared" si="28"/>
        <v>0</v>
      </c>
      <c r="H221" s="62"/>
    </row>
    <row r="222" spans="1:8" x14ac:dyDescent="0.25">
      <c r="A222" s="142"/>
      <c r="B222" s="141" t="s">
        <v>446</v>
      </c>
      <c r="C222" s="2" t="s">
        <v>55</v>
      </c>
      <c r="D222" s="3">
        <v>0</v>
      </c>
      <c r="E222" s="3">
        <v>0</v>
      </c>
      <c r="F222" s="3">
        <v>0</v>
      </c>
      <c r="G222" s="3">
        <v>0</v>
      </c>
      <c r="H222" s="62"/>
    </row>
    <row r="223" spans="1:8" x14ac:dyDescent="0.25">
      <c r="A223" s="142"/>
      <c r="B223" s="142"/>
      <c r="C223" s="2" t="s">
        <v>56</v>
      </c>
      <c r="D223" s="3">
        <v>0</v>
      </c>
      <c r="E223" s="3">
        <v>0</v>
      </c>
      <c r="F223" s="3">
        <v>0</v>
      </c>
      <c r="G223" s="3">
        <v>0</v>
      </c>
      <c r="H223" s="62"/>
    </row>
    <row r="224" spans="1:8" x14ac:dyDescent="0.25">
      <c r="A224" s="142"/>
      <c r="B224" s="142"/>
      <c r="C224" s="2" t="s">
        <v>57</v>
      </c>
      <c r="D224" s="3">
        <v>0</v>
      </c>
      <c r="E224" s="3">
        <v>0</v>
      </c>
      <c r="F224" s="3">
        <v>0</v>
      </c>
      <c r="G224" s="3">
        <v>0</v>
      </c>
      <c r="H224" s="62"/>
    </row>
    <row r="225" spans="1:8" x14ac:dyDescent="0.25">
      <c r="A225" s="142"/>
      <c r="B225" s="142"/>
      <c r="C225" s="2" t="s">
        <v>58</v>
      </c>
      <c r="D225" s="3">
        <v>0</v>
      </c>
      <c r="E225" s="3">
        <v>0</v>
      </c>
      <c r="F225" s="3">
        <v>0</v>
      </c>
      <c r="G225" s="3">
        <v>0</v>
      </c>
      <c r="H225" s="62"/>
    </row>
    <row r="226" spans="1:8" x14ac:dyDescent="0.25">
      <c r="A226" s="142"/>
      <c r="B226" s="142"/>
      <c r="C226" s="2" t="s">
        <v>59</v>
      </c>
      <c r="D226" s="3">
        <v>0</v>
      </c>
      <c r="E226" s="3">
        <v>0</v>
      </c>
      <c r="F226" s="3">
        <v>0</v>
      </c>
      <c r="G226" s="3">
        <v>0</v>
      </c>
      <c r="H226" s="62"/>
    </row>
    <row r="227" spans="1:8" x14ac:dyDescent="0.25">
      <c r="A227" s="142"/>
      <c r="B227" s="142"/>
      <c r="C227" s="2" t="s">
        <v>60</v>
      </c>
      <c r="D227" s="3">
        <v>0</v>
      </c>
      <c r="E227" s="3">
        <v>0</v>
      </c>
      <c r="F227" s="3">
        <v>0</v>
      </c>
      <c r="G227" s="3">
        <v>0</v>
      </c>
      <c r="H227" s="62"/>
    </row>
    <row r="228" spans="1:8" x14ac:dyDescent="0.25">
      <c r="A228" s="142"/>
      <c r="B228" s="142"/>
      <c r="C228" s="2" t="s">
        <v>61</v>
      </c>
      <c r="D228" s="3">
        <v>0</v>
      </c>
      <c r="E228" s="3">
        <v>0</v>
      </c>
      <c r="F228" s="3">
        <v>0</v>
      </c>
      <c r="G228" s="3">
        <v>0</v>
      </c>
      <c r="H228" s="62"/>
    </row>
    <row r="229" spans="1:8" x14ac:dyDescent="0.25">
      <c r="A229" s="143"/>
      <c r="B229" s="143"/>
      <c r="C229" s="5" t="s">
        <v>88</v>
      </c>
      <c r="D229" s="6">
        <f>SUM(D222:D228)</f>
        <v>0</v>
      </c>
      <c r="E229" s="6">
        <f t="shared" ref="E229:G229" si="29">SUM(E222:E228)</f>
        <v>0</v>
      </c>
      <c r="F229" s="6">
        <f t="shared" si="29"/>
        <v>0</v>
      </c>
      <c r="G229" s="6">
        <f t="shared" si="29"/>
        <v>0</v>
      </c>
      <c r="H229" s="62"/>
    </row>
    <row r="230" spans="1:8" x14ac:dyDescent="0.25">
      <c r="A230" s="141" t="s">
        <v>62</v>
      </c>
      <c r="B230" s="141" t="s">
        <v>442</v>
      </c>
      <c r="C230" s="2" t="s">
        <v>63</v>
      </c>
      <c r="D230" s="3">
        <v>94</v>
      </c>
      <c r="E230" s="3">
        <v>0</v>
      </c>
      <c r="F230" s="3">
        <v>94</v>
      </c>
      <c r="G230" s="3">
        <v>0</v>
      </c>
      <c r="H230" s="62"/>
    </row>
    <row r="231" spans="1:8" x14ac:dyDescent="0.25">
      <c r="A231" s="142"/>
      <c r="B231" s="142"/>
      <c r="C231" s="2" t="s">
        <v>64</v>
      </c>
      <c r="D231" s="3">
        <v>22</v>
      </c>
      <c r="E231" s="3">
        <v>0</v>
      </c>
      <c r="F231" s="3">
        <v>22</v>
      </c>
      <c r="G231" s="3">
        <v>0</v>
      </c>
      <c r="H231" s="62"/>
    </row>
    <row r="232" spans="1:8" x14ac:dyDescent="0.25">
      <c r="A232" s="142"/>
      <c r="B232" s="142"/>
      <c r="C232" s="2" t="s">
        <v>65</v>
      </c>
      <c r="D232" s="3">
        <v>14</v>
      </c>
      <c r="E232" s="3">
        <v>0</v>
      </c>
      <c r="F232" s="3">
        <v>14</v>
      </c>
      <c r="G232" s="3">
        <v>0</v>
      </c>
      <c r="H232" s="62"/>
    </row>
    <row r="233" spans="1:8" x14ac:dyDescent="0.25">
      <c r="A233" s="142"/>
      <c r="B233" s="142"/>
      <c r="C233" s="2" t="s">
        <v>66</v>
      </c>
      <c r="D233" s="3">
        <v>64</v>
      </c>
      <c r="E233" s="3">
        <v>11</v>
      </c>
      <c r="F233" s="3">
        <v>64</v>
      </c>
      <c r="G233" s="3">
        <v>7</v>
      </c>
      <c r="H233" s="62"/>
    </row>
    <row r="234" spans="1:8" x14ac:dyDescent="0.25">
      <c r="A234" s="142"/>
      <c r="B234" s="143"/>
      <c r="C234" s="5" t="s">
        <v>88</v>
      </c>
      <c r="D234" s="6">
        <f>SUM(D230:D233)</f>
        <v>194</v>
      </c>
      <c r="E234" s="6">
        <f t="shared" ref="E234:G234" si="30">SUM(E230:E233)</f>
        <v>11</v>
      </c>
      <c r="F234" s="6">
        <f t="shared" si="30"/>
        <v>194</v>
      </c>
      <c r="G234" s="6">
        <f t="shared" si="30"/>
        <v>7</v>
      </c>
      <c r="H234" s="62"/>
    </row>
    <row r="235" spans="1:8" x14ac:dyDescent="0.25">
      <c r="A235" s="142"/>
      <c r="B235" s="141" t="s">
        <v>443</v>
      </c>
      <c r="C235" s="2" t="s">
        <v>63</v>
      </c>
      <c r="D235" s="3">
        <v>95</v>
      </c>
      <c r="E235" s="3">
        <v>0</v>
      </c>
      <c r="F235" s="3">
        <v>95</v>
      </c>
      <c r="G235" s="3">
        <v>0</v>
      </c>
      <c r="H235" s="62"/>
    </row>
    <row r="236" spans="1:8" x14ac:dyDescent="0.25">
      <c r="A236" s="142"/>
      <c r="B236" s="142"/>
      <c r="C236" s="2" t="s">
        <v>64</v>
      </c>
      <c r="D236" s="3">
        <v>27</v>
      </c>
      <c r="E236" s="3">
        <v>0</v>
      </c>
      <c r="F236" s="3">
        <v>27</v>
      </c>
      <c r="G236" s="3">
        <v>0</v>
      </c>
      <c r="H236" s="62"/>
    </row>
    <row r="237" spans="1:8" x14ac:dyDescent="0.25">
      <c r="A237" s="142"/>
      <c r="B237" s="142"/>
      <c r="C237" s="2" t="s">
        <v>65</v>
      </c>
      <c r="D237" s="3">
        <v>21</v>
      </c>
      <c r="E237" s="3">
        <v>0</v>
      </c>
      <c r="F237" s="3">
        <v>21</v>
      </c>
      <c r="G237" s="3">
        <v>0</v>
      </c>
      <c r="H237" s="62"/>
    </row>
    <row r="238" spans="1:8" x14ac:dyDescent="0.25">
      <c r="A238" s="142"/>
      <c r="B238" s="142"/>
      <c r="C238" s="2" t="s">
        <v>66</v>
      </c>
      <c r="D238" s="3">
        <v>76</v>
      </c>
      <c r="E238" s="3">
        <v>8</v>
      </c>
      <c r="F238" s="3">
        <v>76</v>
      </c>
      <c r="G238" s="3">
        <v>10</v>
      </c>
      <c r="H238" s="62"/>
    </row>
    <row r="239" spans="1:8" x14ac:dyDescent="0.25">
      <c r="A239" s="142"/>
      <c r="B239" s="143"/>
      <c r="C239" s="5" t="s">
        <v>88</v>
      </c>
      <c r="D239" s="6">
        <f>SUM(D235:D238)</f>
        <v>219</v>
      </c>
      <c r="E239" s="6">
        <f t="shared" ref="E239:G239" si="31">SUM(E235:E238)</f>
        <v>8</v>
      </c>
      <c r="F239" s="6">
        <f t="shared" si="31"/>
        <v>219</v>
      </c>
      <c r="G239" s="6">
        <f t="shared" si="31"/>
        <v>10</v>
      </c>
      <c r="H239" s="62"/>
    </row>
    <row r="240" spans="1:8" x14ac:dyDescent="0.25">
      <c r="A240" s="142"/>
      <c r="B240" s="141" t="s">
        <v>444</v>
      </c>
      <c r="C240" s="2" t="s">
        <v>63</v>
      </c>
      <c r="D240" s="3">
        <v>87</v>
      </c>
      <c r="E240" s="3">
        <v>0</v>
      </c>
      <c r="F240" s="3">
        <v>87</v>
      </c>
      <c r="G240" s="3">
        <v>0</v>
      </c>
      <c r="H240" s="62"/>
    </row>
    <row r="241" spans="1:8" x14ac:dyDescent="0.25">
      <c r="A241" s="142"/>
      <c r="B241" s="142"/>
      <c r="C241" s="2" t="s">
        <v>64</v>
      </c>
      <c r="D241" s="3">
        <v>22</v>
      </c>
      <c r="E241" s="3">
        <v>0</v>
      </c>
      <c r="F241" s="3">
        <v>22</v>
      </c>
      <c r="G241" s="3">
        <v>0</v>
      </c>
      <c r="H241" s="62"/>
    </row>
    <row r="242" spans="1:8" x14ac:dyDescent="0.25">
      <c r="A242" s="142"/>
      <c r="B242" s="142"/>
      <c r="C242" s="2" t="s">
        <v>65</v>
      </c>
      <c r="D242" s="3">
        <v>9</v>
      </c>
      <c r="E242" s="3">
        <v>0</v>
      </c>
      <c r="F242" s="3">
        <v>9</v>
      </c>
      <c r="G242" s="3">
        <v>0</v>
      </c>
      <c r="H242" s="62"/>
    </row>
    <row r="243" spans="1:8" x14ac:dyDescent="0.25">
      <c r="A243" s="142"/>
      <c r="B243" s="142"/>
      <c r="C243" s="2" t="s">
        <v>66</v>
      </c>
      <c r="D243" s="3">
        <v>53</v>
      </c>
      <c r="E243" s="3">
        <v>36</v>
      </c>
      <c r="F243" s="3">
        <v>53</v>
      </c>
      <c r="G243" s="3">
        <v>0</v>
      </c>
      <c r="H243" s="62"/>
    </row>
    <row r="244" spans="1:8" x14ac:dyDescent="0.25">
      <c r="A244" s="142"/>
      <c r="B244" s="143"/>
      <c r="C244" s="5" t="s">
        <v>88</v>
      </c>
      <c r="D244" s="6">
        <f>SUM(D240:D243)</f>
        <v>171</v>
      </c>
      <c r="E244" s="6">
        <f t="shared" ref="E244:G244" si="32">SUM(E240:E243)</f>
        <v>36</v>
      </c>
      <c r="F244" s="6">
        <f t="shared" si="32"/>
        <v>171</v>
      </c>
      <c r="G244" s="6">
        <f t="shared" si="32"/>
        <v>0</v>
      </c>
      <c r="H244" s="62"/>
    </row>
    <row r="245" spans="1:8" x14ac:dyDescent="0.25">
      <c r="A245" s="142"/>
      <c r="B245" s="141" t="s">
        <v>445</v>
      </c>
      <c r="C245" s="2" t="s">
        <v>63</v>
      </c>
      <c r="D245" s="3">
        <v>0</v>
      </c>
      <c r="E245" s="3">
        <v>0</v>
      </c>
      <c r="F245" s="3">
        <v>0</v>
      </c>
      <c r="G245" s="3">
        <v>0</v>
      </c>
      <c r="H245" s="62"/>
    </row>
    <row r="246" spans="1:8" x14ac:dyDescent="0.25">
      <c r="A246" s="142"/>
      <c r="B246" s="142"/>
      <c r="C246" s="2" t="s">
        <v>64</v>
      </c>
      <c r="D246" s="3">
        <v>0</v>
      </c>
      <c r="E246" s="3">
        <v>0</v>
      </c>
      <c r="F246" s="3">
        <v>0</v>
      </c>
      <c r="G246" s="3">
        <v>0</v>
      </c>
      <c r="H246" s="62"/>
    </row>
    <row r="247" spans="1:8" x14ac:dyDescent="0.25">
      <c r="A247" s="142"/>
      <c r="B247" s="142"/>
      <c r="C247" s="2" t="s">
        <v>65</v>
      </c>
      <c r="D247" s="3">
        <v>0</v>
      </c>
      <c r="E247" s="3">
        <v>0</v>
      </c>
      <c r="F247" s="3">
        <v>0</v>
      </c>
      <c r="G247" s="3">
        <v>0</v>
      </c>
      <c r="H247" s="62"/>
    </row>
    <row r="248" spans="1:8" x14ac:dyDescent="0.25">
      <c r="A248" s="142"/>
      <c r="B248" s="142"/>
      <c r="C248" s="2" t="s">
        <v>66</v>
      </c>
      <c r="D248" s="3">
        <v>0</v>
      </c>
      <c r="E248" s="3">
        <v>0</v>
      </c>
      <c r="F248" s="3">
        <v>0</v>
      </c>
      <c r="G248" s="3">
        <v>0</v>
      </c>
      <c r="H248" s="62"/>
    </row>
    <row r="249" spans="1:8" x14ac:dyDescent="0.25">
      <c r="A249" s="142"/>
      <c r="B249" s="143"/>
      <c r="C249" s="5" t="s">
        <v>88</v>
      </c>
      <c r="D249" s="6">
        <f>SUM(D245:D248)</f>
        <v>0</v>
      </c>
      <c r="E249" s="6">
        <f t="shared" ref="E249:G249" si="33">SUM(E245:E248)</f>
        <v>0</v>
      </c>
      <c r="F249" s="6">
        <f t="shared" si="33"/>
        <v>0</v>
      </c>
      <c r="G249" s="6">
        <f t="shared" si="33"/>
        <v>0</v>
      </c>
      <c r="H249" s="62"/>
    </row>
    <row r="250" spans="1:8" x14ac:dyDescent="0.25">
      <c r="A250" s="142"/>
      <c r="B250" s="141" t="s">
        <v>446</v>
      </c>
      <c r="C250" s="2" t="s">
        <v>63</v>
      </c>
      <c r="D250" s="3">
        <v>0</v>
      </c>
      <c r="E250" s="3">
        <v>43</v>
      </c>
      <c r="F250" s="3">
        <v>0</v>
      </c>
      <c r="G250" s="3">
        <v>0</v>
      </c>
      <c r="H250" s="62"/>
    </row>
    <row r="251" spans="1:8" x14ac:dyDescent="0.25">
      <c r="A251" s="142"/>
      <c r="B251" s="142"/>
      <c r="C251" s="2" t="s">
        <v>64</v>
      </c>
      <c r="D251" s="3">
        <v>0</v>
      </c>
      <c r="E251" s="3">
        <v>0</v>
      </c>
      <c r="F251" s="3">
        <v>0</v>
      </c>
      <c r="G251" s="3">
        <v>0</v>
      </c>
      <c r="H251" s="62"/>
    </row>
    <row r="252" spans="1:8" x14ac:dyDescent="0.25">
      <c r="A252" s="142"/>
      <c r="B252" s="142"/>
      <c r="C252" s="2" t="s">
        <v>65</v>
      </c>
      <c r="D252" s="3">
        <v>0</v>
      </c>
      <c r="E252" s="3">
        <v>0</v>
      </c>
      <c r="F252" s="3">
        <v>0</v>
      </c>
      <c r="G252" s="3">
        <v>0</v>
      </c>
      <c r="H252" s="62"/>
    </row>
    <row r="253" spans="1:8" x14ac:dyDescent="0.25">
      <c r="A253" s="142"/>
      <c r="B253" s="142"/>
      <c r="C253" s="2" t="s">
        <v>66</v>
      </c>
      <c r="D253" s="3">
        <v>0</v>
      </c>
      <c r="E253" s="3">
        <v>0</v>
      </c>
      <c r="F253" s="3">
        <v>0</v>
      </c>
      <c r="G253" s="3">
        <v>0</v>
      </c>
      <c r="H253" s="62"/>
    </row>
    <row r="254" spans="1:8" x14ac:dyDescent="0.25">
      <c r="A254" s="143"/>
      <c r="B254" s="143"/>
      <c r="C254" s="5" t="s">
        <v>88</v>
      </c>
      <c r="D254" s="6">
        <f>SUM(D250:D253)</f>
        <v>0</v>
      </c>
      <c r="E254" s="6">
        <f t="shared" ref="E254:G254" si="34">SUM(E250:E253)</f>
        <v>43</v>
      </c>
      <c r="F254" s="6">
        <f t="shared" si="34"/>
        <v>0</v>
      </c>
      <c r="G254" s="6">
        <f t="shared" si="34"/>
        <v>0</v>
      </c>
      <c r="H254" s="62"/>
    </row>
    <row r="255" spans="1:8" x14ac:dyDescent="0.25">
      <c r="A255" s="141" t="s">
        <v>67</v>
      </c>
      <c r="B255" s="141" t="s">
        <v>442</v>
      </c>
      <c r="C255" s="2" t="s">
        <v>68</v>
      </c>
      <c r="D255" s="3">
        <v>119</v>
      </c>
      <c r="E255" s="3">
        <v>119</v>
      </c>
      <c r="F255" s="3">
        <v>119</v>
      </c>
      <c r="G255" s="3">
        <v>40</v>
      </c>
      <c r="H255" s="62"/>
    </row>
    <row r="256" spans="1:8" x14ac:dyDescent="0.25">
      <c r="A256" s="142"/>
      <c r="B256" s="142"/>
      <c r="C256" s="2" t="s">
        <v>69</v>
      </c>
      <c r="D256" s="3">
        <v>86</v>
      </c>
      <c r="E256" s="3">
        <v>0</v>
      </c>
      <c r="F256" s="3">
        <v>86</v>
      </c>
      <c r="G256" s="3">
        <v>0</v>
      </c>
      <c r="H256" s="62"/>
    </row>
    <row r="257" spans="1:8" x14ac:dyDescent="0.25">
      <c r="A257" s="142"/>
      <c r="B257" s="142"/>
      <c r="C257" s="2" t="s">
        <v>70</v>
      </c>
      <c r="D257" s="3">
        <v>25</v>
      </c>
      <c r="E257" s="3">
        <v>0</v>
      </c>
      <c r="F257" s="3">
        <v>25</v>
      </c>
      <c r="G257" s="3">
        <v>12</v>
      </c>
      <c r="H257" s="62"/>
    </row>
    <row r="258" spans="1:8" x14ac:dyDescent="0.25">
      <c r="A258" s="142"/>
      <c r="B258" s="142"/>
      <c r="C258" s="2" t="s">
        <v>71</v>
      </c>
      <c r="D258" s="3">
        <v>164</v>
      </c>
      <c r="E258" s="3">
        <v>0</v>
      </c>
      <c r="F258" s="3">
        <v>164</v>
      </c>
      <c r="G258" s="3">
        <v>35</v>
      </c>
      <c r="H258" s="62"/>
    </row>
    <row r="259" spans="1:8" x14ac:dyDescent="0.25">
      <c r="A259" s="142"/>
      <c r="B259" s="143"/>
      <c r="C259" s="5" t="s">
        <v>88</v>
      </c>
      <c r="D259" s="6">
        <f>SUM(D255:D258)</f>
        <v>394</v>
      </c>
      <c r="E259" s="6">
        <f t="shared" ref="E259:G259" si="35">SUM(E255:E258)</f>
        <v>119</v>
      </c>
      <c r="F259" s="6">
        <f t="shared" si="35"/>
        <v>394</v>
      </c>
      <c r="G259" s="6">
        <f t="shared" si="35"/>
        <v>87</v>
      </c>
      <c r="H259" s="62"/>
    </row>
    <row r="260" spans="1:8" x14ac:dyDescent="0.25">
      <c r="A260" s="142"/>
      <c r="B260" s="141" t="s">
        <v>443</v>
      </c>
      <c r="C260" s="2" t="s">
        <v>68</v>
      </c>
      <c r="D260" s="3">
        <v>132</v>
      </c>
      <c r="E260" s="3">
        <v>132</v>
      </c>
      <c r="F260" s="3">
        <v>132</v>
      </c>
      <c r="G260" s="3">
        <v>40</v>
      </c>
      <c r="H260" s="62"/>
    </row>
    <row r="261" spans="1:8" x14ac:dyDescent="0.25">
      <c r="A261" s="142"/>
      <c r="B261" s="142"/>
      <c r="C261" s="2" t="s">
        <v>69</v>
      </c>
      <c r="D261" s="3">
        <v>86</v>
      </c>
      <c r="E261" s="3">
        <v>0</v>
      </c>
      <c r="F261" s="3">
        <v>86</v>
      </c>
      <c r="G261" s="3">
        <v>0</v>
      </c>
      <c r="H261" s="62"/>
    </row>
    <row r="262" spans="1:8" x14ac:dyDescent="0.25">
      <c r="A262" s="142"/>
      <c r="B262" s="142"/>
      <c r="C262" s="2" t="s">
        <v>70</v>
      </c>
      <c r="D262" s="3">
        <v>25</v>
      </c>
      <c r="E262" s="3">
        <v>0</v>
      </c>
      <c r="F262" s="3">
        <v>25</v>
      </c>
      <c r="G262" s="3">
        <v>12</v>
      </c>
      <c r="H262" s="62"/>
    </row>
    <row r="263" spans="1:8" x14ac:dyDescent="0.25">
      <c r="A263" s="142"/>
      <c r="B263" s="142"/>
      <c r="C263" s="2" t="s">
        <v>71</v>
      </c>
      <c r="D263" s="3">
        <v>169</v>
      </c>
      <c r="E263" s="3">
        <v>0</v>
      </c>
      <c r="F263" s="3">
        <v>169</v>
      </c>
      <c r="G263" s="3">
        <v>10</v>
      </c>
      <c r="H263" s="62"/>
    </row>
    <row r="264" spans="1:8" x14ac:dyDescent="0.25">
      <c r="A264" s="142"/>
      <c r="B264" s="143"/>
      <c r="C264" s="5" t="s">
        <v>88</v>
      </c>
      <c r="D264" s="6">
        <f>SUM(D260:D263)</f>
        <v>412</v>
      </c>
      <c r="E264" s="6">
        <f t="shared" ref="E264:G264" si="36">SUM(E260:E263)</f>
        <v>132</v>
      </c>
      <c r="F264" s="6">
        <f t="shared" si="36"/>
        <v>412</v>
      </c>
      <c r="G264" s="6">
        <f t="shared" si="36"/>
        <v>62</v>
      </c>
      <c r="H264" s="62"/>
    </row>
    <row r="265" spans="1:8" x14ac:dyDescent="0.25">
      <c r="A265" s="142"/>
      <c r="B265" s="141" t="s">
        <v>444</v>
      </c>
      <c r="C265" s="2" t="s">
        <v>68</v>
      </c>
      <c r="D265" s="3">
        <v>129</v>
      </c>
      <c r="E265" s="3">
        <v>129</v>
      </c>
      <c r="F265" s="3">
        <v>129</v>
      </c>
      <c r="G265" s="3">
        <v>40</v>
      </c>
      <c r="H265" s="62"/>
    </row>
    <row r="266" spans="1:8" x14ac:dyDescent="0.25">
      <c r="A266" s="142"/>
      <c r="B266" s="142"/>
      <c r="C266" s="2" t="s">
        <v>69</v>
      </c>
      <c r="D266" s="3">
        <v>86</v>
      </c>
      <c r="E266" s="3">
        <v>0</v>
      </c>
      <c r="F266" s="3">
        <v>86</v>
      </c>
      <c r="G266" s="3">
        <v>0</v>
      </c>
      <c r="H266" s="62"/>
    </row>
    <row r="267" spans="1:8" x14ac:dyDescent="0.25">
      <c r="A267" s="142"/>
      <c r="B267" s="142"/>
      <c r="C267" s="2" t="s">
        <v>70</v>
      </c>
      <c r="D267" s="3">
        <v>25</v>
      </c>
      <c r="E267" s="3">
        <v>0</v>
      </c>
      <c r="F267" s="3">
        <v>25</v>
      </c>
      <c r="G267" s="3">
        <v>12</v>
      </c>
      <c r="H267" s="62"/>
    </row>
    <row r="268" spans="1:8" x14ac:dyDescent="0.25">
      <c r="A268" s="142"/>
      <c r="B268" s="142"/>
      <c r="C268" s="2" t="s">
        <v>71</v>
      </c>
      <c r="D268" s="3">
        <v>179</v>
      </c>
      <c r="E268" s="3">
        <v>0</v>
      </c>
      <c r="F268" s="3">
        <v>179</v>
      </c>
      <c r="G268" s="3">
        <v>45</v>
      </c>
      <c r="H268" s="62"/>
    </row>
    <row r="269" spans="1:8" x14ac:dyDescent="0.25">
      <c r="A269" s="142"/>
      <c r="B269" s="143"/>
      <c r="C269" s="5" t="s">
        <v>88</v>
      </c>
      <c r="D269" s="6">
        <f>SUM(D265:D268)</f>
        <v>419</v>
      </c>
      <c r="E269" s="6">
        <f t="shared" ref="E269:G269" si="37">SUM(E265:E268)</f>
        <v>129</v>
      </c>
      <c r="F269" s="6">
        <f t="shared" si="37"/>
        <v>419</v>
      </c>
      <c r="G269" s="6">
        <f t="shared" si="37"/>
        <v>97</v>
      </c>
      <c r="H269" s="62"/>
    </row>
    <row r="270" spans="1:8" x14ac:dyDescent="0.25">
      <c r="A270" s="142"/>
      <c r="B270" s="141" t="s">
        <v>445</v>
      </c>
      <c r="C270" s="2" t="s">
        <v>68</v>
      </c>
      <c r="D270" s="3">
        <v>0</v>
      </c>
      <c r="E270" s="3">
        <v>0</v>
      </c>
      <c r="F270" s="3">
        <v>0</v>
      </c>
      <c r="G270" s="3">
        <v>0</v>
      </c>
      <c r="H270" s="62"/>
    </row>
    <row r="271" spans="1:8" x14ac:dyDescent="0.25">
      <c r="A271" s="142"/>
      <c r="B271" s="142"/>
      <c r="C271" s="2" t="s">
        <v>69</v>
      </c>
      <c r="D271" s="3">
        <v>0</v>
      </c>
      <c r="E271" s="3">
        <v>0</v>
      </c>
      <c r="F271" s="3">
        <v>0</v>
      </c>
      <c r="G271" s="3">
        <v>0</v>
      </c>
      <c r="H271" s="62"/>
    </row>
    <row r="272" spans="1:8" x14ac:dyDescent="0.25">
      <c r="A272" s="142"/>
      <c r="B272" s="142"/>
      <c r="C272" s="2" t="s">
        <v>70</v>
      </c>
      <c r="D272" s="3">
        <v>0</v>
      </c>
      <c r="E272" s="3">
        <v>0</v>
      </c>
      <c r="F272" s="3">
        <v>0</v>
      </c>
      <c r="G272" s="3">
        <v>0</v>
      </c>
      <c r="H272" s="62"/>
    </row>
    <row r="273" spans="1:8" x14ac:dyDescent="0.25">
      <c r="A273" s="142"/>
      <c r="B273" s="142"/>
      <c r="C273" s="2" t="s">
        <v>71</v>
      </c>
      <c r="D273" s="3">
        <v>0</v>
      </c>
      <c r="E273" s="3">
        <v>0</v>
      </c>
      <c r="F273" s="3">
        <v>0</v>
      </c>
      <c r="G273" s="3">
        <v>0</v>
      </c>
      <c r="H273" s="62"/>
    </row>
    <row r="274" spans="1:8" x14ac:dyDescent="0.25">
      <c r="A274" s="142"/>
      <c r="B274" s="143"/>
      <c r="C274" s="5" t="s">
        <v>88</v>
      </c>
      <c r="D274" s="6">
        <f>SUM(D270:D273)</f>
        <v>0</v>
      </c>
      <c r="E274" s="6">
        <f t="shared" ref="E274:G274" si="38">SUM(E270:E273)</f>
        <v>0</v>
      </c>
      <c r="F274" s="6">
        <f t="shared" si="38"/>
        <v>0</v>
      </c>
      <c r="G274" s="6">
        <f t="shared" si="38"/>
        <v>0</v>
      </c>
      <c r="H274" s="62"/>
    </row>
    <row r="275" spans="1:8" x14ac:dyDescent="0.25">
      <c r="A275" s="142"/>
      <c r="B275" s="141" t="s">
        <v>446</v>
      </c>
      <c r="C275" s="2" t="s">
        <v>68</v>
      </c>
      <c r="D275" s="3">
        <v>0</v>
      </c>
      <c r="E275" s="3">
        <v>0</v>
      </c>
      <c r="F275" s="3">
        <v>0</v>
      </c>
      <c r="G275" s="3">
        <v>0</v>
      </c>
      <c r="H275" s="62"/>
    </row>
    <row r="276" spans="1:8" x14ac:dyDescent="0.25">
      <c r="A276" s="142"/>
      <c r="B276" s="142"/>
      <c r="C276" s="2" t="s">
        <v>69</v>
      </c>
      <c r="D276" s="3">
        <v>0</v>
      </c>
      <c r="E276" s="3">
        <v>0</v>
      </c>
      <c r="F276" s="3">
        <v>0</v>
      </c>
      <c r="G276" s="3">
        <v>0</v>
      </c>
      <c r="H276" s="62"/>
    </row>
    <row r="277" spans="1:8" x14ac:dyDescent="0.25">
      <c r="A277" s="142"/>
      <c r="B277" s="142"/>
      <c r="C277" s="2" t="s">
        <v>70</v>
      </c>
      <c r="D277" s="3">
        <v>0</v>
      </c>
      <c r="E277" s="3">
        <v>0</v>
      </c>
      <c r="F277" s="3">
        <v>0</v>
      </c>
      <c r="G277" s="3">
        <v>0</v>
      </c>
      <c r="H277" s="62"/>
    </row>
    <row r="278" spans="1:8" x14ac:dyDescent="0.25">
      <c r="A278" s="142"/>
      <c r="B278" s="142"/>
      <c r="C278" s="2" t="s">
        <v>71</v>
      </c>
      <c r="D278" s="3">
        <v>0</v>
      </c>
      <c r="E278" s="3">
        <v>0</v>
      </c>
      <c r="F278" s="3">
        <v>0</v>
      </c>
      <c r="G278" s="3">
        <v>0</v>
      </c>
      <c r="H278" s="62"/>
    </row>
    <row r="279" spans="1:8" x14ac:dyDescent="0.25">
      <c r="A279" s="143"/>
      <c r="B279" s="143"/>
      <c r="C279" s="5" t="s">
        <v>88</v>
      </c>
      <c r="D279" s="6">
        <f>SUM(D275:D278)</f>
        <v>0</v>
      </c>
      <c r="E279" s="6">
        <f t="shared" ref="E279:G279" si="39">SUM(E275:E278)</f>
        <v>0</v>
      </c>
      <c r="F279" s="6">
        <f t="shared" si="39"/>
        <v>0</v>
      </c>
      <c r="G279" s="6">
        <f t="shared" si="39"/>
        <v>0</v>
      </c>
      <c r="H279" s="62"/>
    </row>
    <row r="280" spans="1:8" x14ac:dyDescent="0.25">
      <c r="A280" s="141" t="s">
        <v>72</v>
      </c>
      <c r="B280" s="141" t="s">
        <v>442</v>
      </c>
      <c r="C280" s="2" t="s">
        <v>73</v>
      </c>
      <c r="D280" s="3">
        <v>6627</v>
      </c>
      <c r="E280" s="3">
        <v>0</v>
      </c>
      <c r="F280" s="3">
        <v>6177</v>
      </c>
      <c r="G280" s="3">
        <v>0</v>
      </c>
      <c r="H280" s="62"/>
    </row>
    <row r="281" spans="1:8" x14ac:dyDescent="0.25">
      <c r="A281" s="142"/>
      <c r="B281" s="142"/>
      <c r="C281" s="2" t="s">
        <v>74</v>
      </c>
      <c r="D281" s="3">
        <v>91</v>
      </c>
      <c r="E281" s="3">
        <v>0</v>
      </c>
      <c r="F281" s="3">
        <v>91</v>
      </c>
      <c r="G281" s="3">
        <v>0</v>
      </c>
      <c r="H281" s="62"/>
    </row>
    <row r="282" spans="1:8" x14ac:dyDescent="0.25">
      <c r="A282" s="142"/>
      <c r="B282" s="142"/>
      <c r="C282" s="2" t="s">
        <v>75</v>
      </c>
      <c r="D282" s="3">
        <v>3848</v>
      </c>
      <c r="E282" s="3">
        <v>20</v>
      </c>
      <c r="F282" s="3">
        <v>48</v>
      </c>
      <c r="G282" s="3">
        <v>0</v>
      </c>
      <c r="H282" s="62"/>
    </row>
    <row r="283" spans="1:8" x14ac:dyDescent="0.25">
      <c r="A283" s="142"/>
      <c r="B283" s="142"/>
      <c r="C283" s="2" t="s">
        <v>76</v>
      </c>
      <c r="D283" s="3">
        <v>6143</v>
      </c>
      <c r="E283" s="3">
        <v>400</v>
      </c>
      <c r="F283" s="3">
        <v>6143</v>
      </c>
      <c r="G283" s="3">
        <v>100</v>
      </c>
      <c r="H283" s="62"/>
    </row>
    <row r="284" spans="1:8" x14ac:dyDescent="0.25">
      <c r="A284" s="142"/>
      <c r="B284" s="142"/>
      <c r="C284" s="2" t="s">
        <v>77</v>
      </c>
      <c r="D284" s="3">
        <v>90</v>
      </c>
      <c r="E284" s="3">
        <v>0</v>
      </c>
      <c r="F284" s="3">
        <v>90</v>
      </c>
      <c r="G284" s="3">
        <v>0</v>
      </c>
      <c r="H284" s="62"/>
    </row>
    <row r="285" spans="1:8" x14ac:dyDescent="0.25">
      <c r="A285" s="142"/>
      <c r="B285" s="142"/>
      <c r="C285" s="2" t="s">
        <v>78</v>
      </c>
      <c r="D285" s="3">
        <v>49</v>
      </c>
      <c r="E285" s="3">
        <v>109</v>
      </c>
      <c r="F285" s="3">
        <v>49</v>
      </c>
      <c r="G285" s="3">
        <v>109</v>
      </c>
      <c r="H285" s="62"/>
    </row>
    <row r="286" spans="1:8" x14ac:dyDescent="0.25">
      <c r="A286" s="142"/>
      <c r="B286" s="143"/>
      <c r="C286" s="5" t="s">
        <v>88</v>
      </c>
      <c r="D286" s="6">
        <f>SUM(D280:D285)</f>
        <v>16848</v>
      </c>
      <c r="E286" s="6">
        <f t="shared" ref="E286:G286" si="40">SUM(E280:E285)</f>
        <v>529</v>
      </c>
      <c r="F286" s="6">
        <f t="shared" si="40"/>
        <v>12598</v>
      </c>
      <c r="G286" s="6">
        <f t="shared" si="40"/>
        <v>209</v>
      </c>
      <c r="H286" s="62"/>
    </row>
    <row r="287" spans="1:8" x14ac:dyDescent="0.25">
      <c r="A287" s="142"/>
      <c r="B287" s="141" t="s">
        <v>443</v>
      </c>
      <c r="C287" s="2" t="s">
        <v>73</v>
      </c>
      <c r="D287" s="3">
        <v>70</v>
      </c>
      <c r="E287" s="3">
        <v>0</v>
      </c>
      <c r="F287" s="3">
        <v>70</v>
      </c>
      <c r="G287" s="3">
        <v>0</v>
      </c>
      <c r="H287" s="62"/>
    </row>
    <row r="288" spans="1:8" x14ac:dyDescent="0.25">
      <c r="A288" s="142"/>
      <c r="B288" s="142"/>
      <c r="C288" s="2" t="s">
        <v>74</v>
      </c>
      <c r="D288" s="3">
        <v>42</v>
      </c>
      <c r="E288" s="3">
        <v>0</v>
      </c>
      <c r="F288" s="3">
        <v>42</v>
      </c>
      <c r="G288" s="3">
        <v>0</v>
      </c>
      <c r="H288" s="62"/>
    </row>
    <row r="289" spans="1:8" x14ac:dyDescent="0.25">
      <c r="A289" s="142"/>
      <c r="B289" s="142"/>
      <c r="C289" s="2" t="s">
        <v>75</v>
      </c>
      <c r="D289" s="3">
        <v>48</v>
      </c>
      <c r="E289" s="3">
        <v>20</v>
      </c>
      <c r="F289" s="3">
        <v>48</v>
      </c>
      <c r="G289" s="3">
        <v>0</v>
      </c>
      <c r="H289" s="62"/>
    </row>
    <row r="290" spans="1:8" x14ac:dyDescent="0.25">
      <c r="A290" s="142"/>
      <c r="B290" s="142"/>
      <c r="C290" s="2" t="s">
        <v>76</v>
      </c>
      <c r="D290" s="3">
        <v>244</v>
      </c>
      <c r="E290" s="3">
        <v>0</v>
      </c>
      <c r="F290" s="3">
        <v>244</v>
      </c>
      <c r="G290" s="3">
        <v>0</v>
      </c>
      <c r="H290" s="62"/>
    </row>
    <row r="291" spans="1:8" x14ac:dyDescent="0.25">
      <c r="A291" s="142"/>
      <c r="B291" s="142"/>
      <c r="C291" s="2" t="s">
        <v>77</v>
      </c>
      <c r="D291" s="3">
        <v>76</v>
      </c>
      <c r="E291" s="3">
        <v>0</v>
      </c>
      <c r="F291" s="3">
        <v>76</v>
      </c>
      <c r="G291" s="3">
        <v>0</v>
      </c>
      <c r="H291" s="62"/>
    </row>
    <row r="292" spans="1:8" x14ac:dyDescent="0.25">
      <c r="A292" s="142"/>
      <c r="B292" s="142"/>
      <c r="C292" s="2" t="s">
        <v>78</v>
      </c>
      <c r="D292" s="3">
        <v>48</v>
      </c>
      <c r="E292" s="3">
        <v>109</v>
      </c>
      <c r="F292" s="3">
        <v>48</v>
      </c>
      <c r="G292" s="3">
        <v>109</v>
      </c>
      <c r="H292" s="62"/>
    </row>
    <row r="293" spans="1:8" x14ac:dyDescent="0.25">
      <c r="A293" s="142"/>
      <c r="B293" s="143"/>
      <c r="C293" s="5" t="s">
        <v>88</v>
      </c>
      <c r="D293" s="6">
        <f>SUM(D287:D292)</f>
        <v>528</v>
      </c>
      <c r="E293" s="6">
        <f t="shared" ref="E293:G293" si="41">SUM(E287:E292)</f>
        <v>129</v>
      </c>
      <c r="F293" s="6">
        <f t="shared" si="41"/>
        <v>528</v>
      </c>
      <c r="G293" s="6">
        <f t="shared" si="41"/>
        <v>109</v>
      </c>
      <c r="H293" s="62"/>
    </row>
    <row r="294" spans="1:8" x14ac:dyDescent="0.25">
      <c r="A294" s="142"/>
      <c r="B294" s="141" t="s">
        <v>444</v>
      </c>
      <c r="C294" s="2" t="s">
        <v>73</v>
      </c>
      <c r="D294" s="3">
        <v>6614</v>
      </c>
      <c r="E294" s="3">
        <v>0</v>
      </c>
      <c r="F294" s="3">
        <v>4228</v>
      </c>
      <c r="G294" s="3">
        <v>0</v>
      </c>
      <c r="H294" s="62"/>
    </row>
    <row r="295" spans="1:8" x14ac:dyDescent="0.25">
      <c r="A295" s="142"/>
      <c r="B295" s="142"/>
      <c r="C295" s="2" t="s">
        <v>74</v>
      </c>
      <c r="D295" s="3">
        <v>81</v>
      </c>
      <c r="E295" s="3">
        <v>0</v>
      </c>
      <c r="F295" s="3">
        <v>81</v>
      </c>
      <c r="G295" s="3">
        <v>0</v>
      </c>
      <c r="H295" s="62"/>
    </row>
    <row r="296" spans="1:8" x14ac:dyDescent="0.25">
      <c r="A296" s="142"/>
      <c r="B296" s="142"/>
      <c r="C296" s="2" t="s">
        <v>75</v>
      </c>
      <c r="D296" s="3">
        <v>3848</v>
      </c>
      <c r="E296" s="3">
        <v>20</v>
      </c>
      <c r="F296" s="3">
        <v>48</v>
      </c>
      <c r="G296" s="3">
        <v>0</v>
      </c>
      <c r="H296" s="62"/>
    </row>
    <row r="297" spans="1:8" x14ac:dyDescent="0.25">
      <c r="A297" s="142"/>
      <c r="B297" s="142"/>
      <c r="C297" s="2" t="s">
        <v>76</v>
      </c>
      <c r="D297" s="3">
        <v>6143</v>
      </c>
      <c r="E297" s="3">
        <v>100</v>
      </c>
      <c r="F297" s="3">
        <v>6143</v>
      </c>
      <c r="G297" s="3">
        <v>400</v>
      </c>
      <c r="H297" s="62"/>
    </row>
    <row r="298" spans="1:8" x14ac:dyDescent="0.25">
      <c r="A298" s="142"/>
      <c r="B298" s="142"/>
      <c r="C298" s="2" t="s">
        <v>77</v>
      </c>
      <c r="D298" s="3">
        <v>91</v>
      </c>
      <c r="E298" s="3">
        <v>0</v>
      </c>
      <c r="F298" s="3">
        <v>91</v>
      </c>
      <c r="G298" s="3">
        <v>0</v>
      </c>
      <c r="H298" s="62"/>
    </row>
    <row r="299" spans="1:8" x14ac:dyDescent="0.25">
      <c r="A299" s="142"/>
      <c r="B299" s="142"/>
      <c r="C299" s="2" t="s">
        <v>78</v>
      </c>
      <c r="D299" s="3">
        <v>47</v>
      </c>
      <c r="E299" s="3">
        <v>109</v>
      </c>
      <c r="F299" s="3">
        <v>47</v>
      </c>
      <c r="G299" s="3">
        <v>109</v>
      </c>
      <c r="H299" s="62"/>
    </row>
    <row r="300" spans="1:8" x14ac:dyDescent="0.25">
      <c r="A300" s="142"/>
      <c r="B300" s="143"/>
      <c r="C300" s="5" t="s">
        <v>88</v>
      </c>
      <c r="D300" s="6">
        <f>SUM(D294:D299)</f>
        <v>16824</v>
      </c>
      <c r="E300" s="6">
        <f t="shared" ref="E300:G300" si="42">SUM(E294:E299)</f>
        <v>229</v>
      </c>
      <c r="F300" s="6">
        <f t="shared" si="42"/>
        <v>10638</v>
      </c>
      <c r="G300" s="6">
        <f t="shared" si="42"/>
        <v>509</v>
      </c>
      <c r="H300" s="62"/>
    </row>
    <row r="301" spans="1:8" x14ac:dyDescent="0.25">
      <c r="A301" s="142"/>
      <c r="B301" s="141" t="s">
        <v>445</v>
      </c>
      <c r="C301" s="2" t="s">
        <v>73</v>
      </c>
      <c r="D301" s="3">
        <v>0</v>
      </c>
      <c r="E301" s="3">
        <v>0</v>
      </c>
      <c r="F301" s="3">
        <v>0</v>
      </c>
      <c r="G301" s="3">
        <v>0</v>
      </c>
      <c r="H301" s="62"/>
    </row>
    <row r="302" spans="1:8" x14ac:dyDescent="0.25">
      <c r="A302" s="142"/>
      <c r="B302" s="142"/>
      <c r="C302" s="2" t="s">
        <v>74</v>
      </c>
      <c r="D302" s="3">
        <v>0</v>
      </c>
      <c r="E302" s="3">
        <v>0</v>
      </c>
      <c r="F302" s="3">
        <v>0</v>
      </c>
      <c r="G302" s="3">
        <v>0</v>
      </c>
      <c r="H302" s="62"/>
    </row>
    <row r="303" spans="1:8" x14ac:dyDescent="0.25">
      <c r="A303" s="142"/>
      <c r="B303" s="142"/>
      <c r="C303" s="2" t="s">
        <v>75</v>
      </c>
      <c r="D303" s="3">
        <v>0</v>
      </c>
      <c r="E303" s="3">
        <v>0</v>
      </c>
      <c r="F303" s="3">
        <v>0</v>
      </c>
      <c r="G303" s="3">
        <v>0</v>
      </c>
      <c r="H303" s="62"/>
    </row>
    <row r="304" spans="1:8" x14ac:dyDescent="0.25">
      <c r="A304" s="142"/>
      <c r="B304" s="142"/>
      <c r="C304" s="2" t="s">
        <v>76</v>
      </c>
      <c r="D304" s="3">
        <v>0</v>
      </c>
      <c r="E304" s="3">
        <v>633</v>
      </c>
      <c r="F304" s="3">
        <v>0</v>
      </c>
      <c r="G304" s="3">
        <v>700</v>
      </c>
      <c r="H304" s="62"/>
    </row>
    <row r="305" spans="1:8" x14ac:dyDescent="0.25">
      <c r="A305" s="142"/>
      <c r="B305" s="142"/>
      <c r="C305" s="2" t="s">
        <v>77</v>
      </c>
      <c r="D305" s="3">
        <v>0</v>
      </c>
      <c r="E305" s="3">
        <v>0</v>
      </c>
      <c r="F305" s="3">
        <v>0</v>
      </c>
      <c r="G305" s="3">
        <v>0</v>
      </c>
      <c r="H305" s="62"/>
    </row>
    <row r="306" spans="1:8" x14ac:dyDescent="0.25">
      <c r="A306" s="142"/>
      <c r="B306" s="142"/>
      <c r="C306" s="2" t="s">
        <v>78</v>
      </c>
      <c r="D306" s="3">
        <v>0</v>
      </c>
      <c r="E306" s="3">
        <v>0</v>
      </c>
      <c r="F306" s="3">
        <v>0</v>
      </c>
      <c r="G306" s="3">
        <v>0</v>
      </c>
      <c r="H306" s="62"/>
    </row>
    <row r="307" spans="1:8" x14ac:dyDescent="0.25">
      <c r="A307" s="142"/>
      <c r="B307" s="143"/>
      <c r="C307" s="5" t="s">
        <v>88</v>
      </c>
      <c r="D307" s="6">
        <f>SUM(D301:D306)</f>
        <v>0</v>
      </c>
      <c r="E307" s="6">
        <f t="shared" ref="E307:G307" si="43">SUM(E301:E306)</f>
        <v>633</v>
      </c>
      <c r="F307" s="6">
        <f t="shared" si="43"/>
        <v>0</v>
      </c>
      <c r="G307" s="6">
        <f t="shared" si="43"/>
        <v>700</v>
      </c>
      <c r="H307" s="62"/>
    </row>
    <row r="308" spans="1:8" x14ac:dyDescent="0.25">
      <c r="A308" s="142"/>
      <c r="B308" s="141" t="s">
        <v>446</v>
      </c>
      <c r="C308" s="2" t="s">
        <v>73</v>
      </c>
      <c r="D308" s="3">
        <v>0</v>
      </c>
      <c r="E308" s="3">
        <v>0</v>
      </c>
      <c r="F308" s="3">
        <v>0</v>
      </c>
      <c r="G308" s="3">
        <v>0</v>
      </c>
      <c r="H308" s="62"/>
    </row>
    <row r="309" spans="1:8" x14ac:dyDescent="0.25">
      <c r="A309" s="142"/>
      <c r="B309" s="142"/>
      <c r="C309" s="2" t="s">
        <v>74</v>
      </c>
      <c r="D309" s="3">
        <v>0</v>
      </c>
      <c r="E309" s="3">
        <v>0</v>
      </c>
      <c r="F309" s="3">
        <v>0</v>
      </c>
      <c r="G309" s="3">
        <v>0</v>
      </c>
      <c r="H309" s="62"/>
    </row>
    <row r="310" spans="1:8" x14ac:dyDescent="0.25">
      <c r="A310" s="142"/>
      <c r="B310" s="142"/>
      <c r="C310" s="2" t="s">
        <v>75</v>
      </c>
      <c r="D310" s="3">
        <v>0</v>
      </c>
      <c r="E310" s="3">
        <v>0</v>
      </c>
      <c r="F310" s="3">
        <v>0</v>
      </c>
      <c r="G310" s="3">
        <v>0</v>
      </c>
      <c r="H310" s="62"/>
    </row>
    <row r="311" spans="1:8" x14ac:dyDescent="0.25">
      <c r="A311" s="142"/>
      <c r="B311" s="142"/>
      <c r="C311" s="2" t="s">
        <v>76</v>
      </c>
      <c r="D311" s="3">
        <v>0</v>
      </c>
      <c r="E311" s="3">
        <v>29</v>
      </c>
      <c r="F311" s="3">
        <v>0</v>
      </c>
      <c r="G311" s="3">
        <v>10</v>
      </c>
      <c r="H311" s="62"/>
    </row>
    <row r="312" spans="1:8" x14ac:dyDescent="0.25">
      <c r="A312" s="142"/>
      <c r="B312" s="142"/>
      <c r="C312" s="2" t="s">
        <v>77</v>
      </c>
      <c r="D312" s="3">
        <v>0</v>
      </c>
      <c r="E312" s="3">
        <v>0</v>
      </c>
      <c r="F312" s="3">
        <v>0</v>
      </c>
      <c r="G312" s="3">
        <v>0</v>
      </c>
      <c r="H312" s="62"/>
    </row>
    <row r="313" spans="1:8" x14ac:dyDescent="0.25">
      <c r="A313" s="142"/>
      <c r="B313" s="142"/>
      <c r="C313" s="2" t="s">
        <v>78</v>
      </c>
      <c r="D313" s="3">
        <v>0</v>
      </c>
      <c r="E313" s="3">
        <v>0</v>
      </c>
      <c r="F313" s="3">
        <v>0</v>
      </c>
      <c r="G313" s="3">
        <v>0</v>
      </c>
      <c r="H313" s="62"/>
    </row>
    <row r="314" spans="1:8" x14ac:dyDescent="0.25">
      <c r="A314" s="143"/>
      <c r="B314" s="143"/>
      <c r="C314" s="5" t="s">
        <v>88</v>
      </c>
      <c r="D314" s="6">
        <f>SUM(D308:D313)</f>
        <v>0</v>
      </c>
      <c r="E314" s="6">
        <f t="shared" ref="E314:G314" si="44">SUM(E308:E313)</f>
        <v>29</v>
      </c>
      <c r="F314" s="6">
        <f t="shared" si="44"/>
        <v>0</v>
      </c>
      <c r="G314" s="6">
        <f t="shared" si="44"/>
        <v>10</v>
      </c>
      <c r="H314" s="62"/>
    </row>
    <row r="315" spans="1:8" x14ac:dyDescent="0.25">
      <c r="A315" s="141" t="s">
        <v>79</v>
      </c>
      <c r="B315" s="141" t="s">
        <v>442</v>
      </c>
      <c r="C315" s="2" t="s">
        <v>80</v>
      </c>
      <c r="D315" s="3">
        <v>84</v>
      </c>
      <c r="E315" s="3">
        <v>0</v>
      </c>
      <c r="F315" s="3">
        <v>81</v>
      </c>
      <c r="G315" s="3">
        <v>0</v>
      </c>
      <c r="H315" s="62"/>
    </row>
    <row r="316" spans="1:8" x14ac:dyDescent="0.25">
      <c r="A316" s="142"/>
      <c r="B316" s="142"/>
      <c r="C316" s="2" t="s">
        <v>81</v>
      </c>
      <c r="D316" s="3">
        <v>163</v>
      </c>
      <c r="E316" s="3">
        <v>4</v>
      </c>
      <c r="F316" s="3">
        <v>163</v>
      </c>
      <c r="G316" s="3">
        <v>4</v>
      </c>
      <c r="H316" s="62"/>
    </row>
    <row r="317" spans="1:8" x14ac:dyDescent="0.25">
      <c r="A317" s="142"/>
      <c r="B317" s="142"/>
      <c r="C317" s="2" t="s">
        <v>82</v>
      </c>
      <c r="D317" s="3">
        <v>60</v>
      </c>
      <c r="E317" s="3">
        <v>0</v>
      </c>
      <c r="F317" s="3">
        <v>60</v>
      </c>
      <c r="G317" s="3">
        <v>0</v>
      </c>
      <c r="H317" s="62"/>
    </row>
    <row r="318" spans="1:8" x14ac:dyDescent="0.25">
      <c r="A318" s="142"/>
      <c r="B318" s="142"/>
      <c r="C318" s="2" t="s">
        <v>83</v>
      </c>
      <c r="D318" s="3">
        <v>2083</v>
      </c>
      <c r="E318" s="3">
        <v>65</v>
      </c>
      <c r="F318" s="3">
        <v>2073</v>
      </c>
      <c r="G318" s="3">
        <v>0</v>
      </c>
      <c r="H318" s="62"/>
    </row>
    <row r="319" spans="1:8" x14ac:dyDescent="0.25">
      <c r="A319" s="142"/>
      <c r="B319" s="142"/>
      <c r="C319" s="2" t="s">
        <v>84</v>
      </c>
      <c r="D319" s="3">
        <v>122</v>
      </c>
      <c r="E319" s="3">
        <v>0</v>
      </c>
      <c r="F319" s="3">
        <v>122</v>
      </c>
      <c r="G319" s="3">
        <v>0</v>
      </c>
      <c r="H319" s="62"/>
    </row>
    <row r="320" spans="1:8" x14ac:dyDescent="0.25">
      <c r="A320" s="142"/>
      <c r="B320" s="142"/>
      <c r="C320" s="2" t="s">
        <v>85</v>
      </c>
      <c r="D320" s="3">
        <v>71</v>
      </c>
      <c r="E320" s="3">
        <v>46</v>
      </c>
      <c r="F320" s="3">
        <v>71</v>
      </c>
      <c r="G320" s="3">
        <v>0</v>
      </c>
      <c r="H320" s="62"/>
    </row>
    <row r="321" spans="1:8" x14ac:dyDescent="0.25">
      <c r="A321" s="142"/>
      <c r="B321" s="142"/>
      <c r="C321" s="2" t="s">
        <v>86</v>
      </c>
      <c r="D321" s="2">
        <v>568</v>
      </c>
      <c r="E321" s="2">
        <v>0</v>
      </c>
      <c r="F321" s="2">
        <v>568</v>
      </c>
      <c r="G321" s="2">
        <v>326</v>
      </c>
      <c r="H321" s="62"/>
    </row>
    <row r="322" spans="1:8" x14ac:dyDescent="0.25">
      <c r="A322" s="142"/>
      <c r="B322" s="142"/>
      <c r="C322" s="2" t="s">
        <v>87</v>
      </c>
      <c r="D322" s="3">
        <v>10342</v>
      </c>
      <c r="E322" s="3">
        <v>4000</v>
      </c>
      <c r="F322" s="3">
        <v>10100</v>
      </c>
      <c r="G322" s="3">
        <v>4000</v>
      </c>
      <c r="H322" s="62"/>
    </row>
    <row r="323" spans="1:8" x14ac:dyDescent="0.25">
      <c r="A323" s="142"/>
      <c r="B323" s="143"/>
      <c r="C323" s="5" t="s">
        <v>88</v>
      </c>
      <c r="D323" s="6">
        <f>SUM(D315:D322)</f>
        <v>13493</v>
      </c>
      <c r="E323" s="6">
        <f t="shared" ref="E323:G323" si="45">SUM(E315:E322)</f>
        <v>4115</v>
      </c>
      <c r="F323" s="6">
        <f t="shared" si="45"/>
        <v>13238</v>
      </c>
      <c r="G323" s="6">
        <f t="shared" si="45"/>
        <v>4330</v>
      </c>
      <c r="H323" s="62"/>
    </row>
    <row r="324" spans="1:8" x14ac:dyDescent="0.25">
      <c r="A324" s="142"/>
      <c r="B324" s="141" t="s">
        <v>443</v>
      </c>
      <c r="C324" s="2" t="s">
        <v>80</v>
      </c>
      <c r="D324" s="3">
        <v>84</v>
      </c>
      <c r="E324" s="3">
        <v>0</v>
      </c>
      <c r="F324" s="3">
        <v>81</v>
      </c>
      <c r="G324" s="3">
        <v>0</v>
      </c>
      <c r="H324" s="62"/>
    </row>
    <row r="325" spans="1:8" x14ac:dyDescent="0.25">
      <c r="A325" s="142"/>
      <c r="B325" s="142"/>
      <c r="C325" s="2" t="s">
        <v>81</v>
      </c>
      <c r="D325" s="3">
        <v>151</v>
      </c>
      <c r="E325" s="3">
        <v>4</v>
      </c>
      <c r="F325" s="3">
        <v>151</v>
      </c>
      <c r="G325" s="3">
        <v>4</v>
      </c>
      <c r="H325" s="62"/>
    </row>
    <row r="326" spans="1:8" x14ac:dyDescent="0.25">
      <c r="A326" s="142"/>
      <c r="B326" s="142"/>
      <c r="C326" s="2" t="s">
        <v>82</v>
      </c>
      <c r="D326" s="3">
        <v>56</v>
      </c>
      <c r="E326" s="3">
        <v>0</v>
      </c>
      <c r="F326" s="3">
        <v>56</v>
      </c>
      <c r="G326" s="3">
        <v>0</v>
      </c>
      <c r="H326" s="62"/>
    </row>
    <row r="327" spans="1:8" x14ac:dyDescent="0.25">
      <c r="A327" s="142"/>
      <c r="B327" s="142"/>
      <c r="C327" s="2" t="s">
        <v>83</v>
      </c>
      <c r="D327" s="3">
        <v>83</v>
      </c>
      <c r="E327" s="3">
        <v>65</v>
      </c>
      <c r="F327" s="3">
        <v>73</v>
      </c>
      <c r="G327" s="3">
        <v>0</v>
      </c>
      <c r="H327" s="62"/>
    </row>
    <row r="328" spans="1:8" x14ac:dyDescent="0.25">
      <c r="A328" s="142"/>
      <c r="B328" s="142"/>
      <c r="C328" s="2" t="s">
        <v>84</v>
      </c>
      <c r="D328" s="3">
        <v>122</v>
      </c>
      <c r="E328" s="3">
        <v>0</v>
      </c>
      <c r="F328" s="3">
        <v>122</v>
      </c>
      <c r="G328" s="3">
        <v>0</v>
      </c>
      <c r="H328" s="62"/>
    </row>
    <row r="329" spans="1:8" x14ac:dyDescent="0.25">
      <c r="A329" s="142"/>
      <c r="B329" s="142"/>
      <c r="C329" s="2" t="s">
        <v>85</v>
      </c>
      <c r="D329" s="3">
        <v>56</v>
      </c>
      <c r="E329" s="3">
        <v>46</v>
      </c>
      <c r="F329" s="3">
        <v>56</v>
      </c>
      <c r="G329" s="3">
        <v>0</v>
      </c>
      <c r="H329" s="62"/>
    </row>
    <row r="330" spans="1:8" x14ac:dyDescent="0.25">
      <c r="A330" s="142"/>
      <c r="B330" s="142"/>
      <c r="C330" s="2" t="s">
        <v>86</v>
      </c>
      <c r="D330" s="2">
        <v>568</v>
      </c>
      <c r="E330" s="2">
        <v>0</v>
      </c>
      <c r="F330" s="2">
        <v>568</v>
      </c>
      <c r="G330" s="2">
        <v>326</v>
      </c>
      <c r="H330" s="62"/>
    </row>
    <row r="331" spans="1:8" x14ac:dyDescent="0.25">
      <c r="A331" s="142"/>
      <c r="B331" s="142"/>
      <c r="C331" s="2" t="s">
        <v>87</v>
      </c>
      <c r="D331" s="3">
        <v>182</v>
      </c>
      <c r="E331" s="3">
        <v>0</v>
      </c>
      <c r="F331" s="3">
        <v>182</v>
      </c>
      <c r="G331" s="3">
        <v>0</v>
      </c>
      <c r="H331" s="62"/>
    </row>
    <row r="332" spans="1:8" x14ac:dyDescent="0.25">
      <c r="A332" s="142"/>
      <c r="B332" s="143"/>
      <c r="C332" s="5" t="s">
        <v>88</v>
      </c>
      <c r="D332" s="6">
        <f>SUM(D324:D331)</f>
        <v>1302</v>
      </c>
      <c r="E332" s="6">
        <f t="shared" ref="E332:G332" si="46">SUM(E324:E331)</f>
        <v>115</v>
      </c>
      <c r="F332" s="6">
        <f t="shared" si="46"/>
        <v>1289</v>
      </c>
      <c r="G332" s="6">
        <f t="shared" si="46"/>
        <v>330</v>
      </c>
      <c r="H332" s="62"/>
    </row>
    <row r="333" spans="1:8" x14ac:dyDescent="0.25">
      <c r="A333" s="142"/>
      <c r="B333" s="141" t="s">
        <v>444</v>
      </c>
      <c r="C333" s="2" t="s">
        <v>80</v>
      </c>
      <c r="D333" s="3">
        <v>84</v>
      </c>
      <c r="E333" s="3">
        <v>0</v>
      </c>
      <c r="F333" s="3">
        <v>81</v>
      </c>
      <c r="G333" s="3">
        <v>0</v>
      </c>
      <c r="H333" s="62"/>
    </row>
    <row r="334" spans="1:8" x14ac:dyDescent="0.25">
      <c r="A334" s="142"/>
      <c r="B334" s="142"/>
      <c r="C334" s="2" t="s">
        <v>81</v>
      </c>
      <c r="D334" s="3">
        <v>163</v>
      </c>
      <c r="E334" s="3">
        <v>4</v>
      </c>
      <c r="F334" s="3">
        <v>163</v>
      </c>
      <c r="G334" s="3">
        <v>4</v>
      </c>
      <c r="H334" s="62"/>
    </row>
    <row r="335" spans="1:8" x14ac:dyDescent="0.25">
      <c r="A335" s="142"/>
      <c r="B335" s="142"/>
      <c r="C335" s="2" t="s">
        <v>82</v>
      </c>
      <c r="D335" s="3">
        <v>58</v>
      </c>
      <c r="E335" s="3">
        <v>0</v>
      </c>
      <c r="F335" s="3">
        <v>58</v>
      </c>
      <c r="G335" s="3">
        <v>0</v>
      </c>
      <c r="H335" s="62"/>
    </row>
    <row r="336" spans="1:8" x14ac:dyDescent="0.25">
      <c r="A336" s="142"/>
      <c r="B336" s="142"/>
      <c r="C336" s="2" t="s">
        <v>83</v>
      </c>
      <c r="D336" s="3">
        <v>2083</v>
      </c>
      <c r="E336" s="3">
        <v>65</v>
      </c>
      <c r="F336" s="3">
        <v>2073</v>
      </c>
      <c r="G336" s="3">
        <v>0</v>
      </c>
      <c r="H336" s="62"/>
    </row>
    <row r="337" spans="1:8" x14ac:dyDescent="0.25">
      <c r="A337" s="142"/>
      <c r="B337" s="142"/>
      <c r="C337" s="2" t="s">
        <v>84</v>
      </c>
      <c r="D337" s="3">
        <v>122</v>
      </c>
      <c r="E337" s="3">
        <v>0</v>
      </c>
      <c r="F337" s="3">
        <v>122</v>
      </c>
      <c r="G337" s="3">
        <v>0</v>
      </c>
      <c r="H337" s="62"/>
    </row>
    <row r="338" spans="1:8" x14ac:dyDescent="0.25">
      <c r="A338" s="142"/>
      <c r="B338" s="142"/>
      <c r="C338" s="2" t="s">
        <v>85</v>
      </c>
      <c r="D338" s="3">
        <v>57</v>
      </c>
      <c r="E338" s="3">
        <v>43</v>
      </c>
      <c r="F338" s="3">
        <v>57</v>
      </c>
      <c r="G338" s="3">
        <v>0</v>
      </c>
      <c r="H338" s="62"/>
    </row>
    <row r="339" spans="1:8" x14ac:dyDescent="0.25">
      <c r="A339" s="142"/>
      <c r="B339" s="142"/>
      <c r="C339" s="2" t="s">
        <v>86</v>
      </c>
      <c r="D339" s="2">
        <v>568</v>
      </c>
      <c r="E339" s="2">
        <v>0</v>
      </c>
      <c r="F339" s="2">
        <v>568</v>
      </c>
      <c r="G339" s="2">
        <v>326</v>
      </c>
      <c r="H339" s="62"/>
    </row>
    <row r="340" spans="1:8" x14ac:dyDescent="0.25">
      <c r="A340" s="142"/>
      <c r="B340" s="142"/>
      <c r="C340" s="2" t="s">
        <v>87</v>
      </c>
      <c r="D340" s="3">
        <v>10342</v>
      </c>
      <c r="E340" s="3">
        <v>4000</v>
      </c>
      <c r="F340" s="3">
        <v>10100</v>
      </c>
      <c r="G340" s="3">
        <v>4000</v>
      </c>
      <c r="H340" s="62"/>
    </row>
    <row r="341" spans="1:8" x14ac:dyDescent="0.25">
      <c r="A341" s="142"/>
      <c r="B341" s="143"/>
      <c r="C341" s="5" t="s">
        <v>88</v>
      </c>
      <c r="D341" s="6">
        <f>SUM(D333:D340)</f>
        <v>13477</v>
      </c>
      <c r="E341" s="6">
        <f t="shared" ref="E341:G341" si="47">SUM(E333:E340)</f>
        <v>4112</v>
      </c>
      <c r="F341" s="6">
        <f t="shared" si="47"/>
        <v>13222</v>
      </c>
      <c r="G341" s="6">
        <f t="shared" si="47"/>
        <v>4330</v>
      </c>
      <c r="H341" s="62"/>
    </row>
    <row r="342" spans="1:8" x14ac:dyDescent="0.25">
      <c r="A342" s="142"/>
      <c r="B342" s="141" t="s">
        <v>445</v>
      </c>
      <c r="C342" s="2" t="s">
        <v>80</v>
      </c>
      <c r="D342" s="3">
        <v>0</v>
      </c>
      <c r="E342" s="3">
        <v>0</v>
      </c>
      <c r="F342" s="3">
        <v>0</v>
      </c>
      <c r="G342" s="3">
        <v>0</v>
      </c>
      <c r="H342" s="62"/>
    </row>
    <row r="343" spans="1:8" x14ac:dyDescent="0.25">
      <c r="A343" s="142"/>
      <c r="B343" s="142"/>
      <c r="C343" s="2" t="s">
        <v>81</v>
      </c>
      <c r="D343" s="3">
        <v>0</v>
      </c>
      <c r="E343" s="3">
        <v>0</v>
      </c>
      <c r="F343" s="3">
        <v>0</v>
      </c>
      <c r="G343" s="3">
        <v>0</v>
      </c>
      <c r="H343" s="62"/>
    </row>
    <row r="344" spans="1:8" x14ac:dyDescent="0.25">
      <c r="A344" s="142"/>
      <c r="B344" s="142"/>
      <c r="C344" s="2" t="s">
        <v>82</v>
      </c>
      <c r="D344" s="3">
        <v>0</v>
      </c>
      <c r="E344" s="3">
        <v>0</v>
      </c>
      <c r="F344" s="3">
        <v>0</v>
      </c>
      <c r="G344" s="3">
        <v>0</v>
      </c>
      <c r="H344" s="62"/>
    </row>
    <row r="345" spans="1:8" x14ac:dyDescent="0.25">
      <c r="A345" s="142"/>
      <c r="B345" s="142"/>
      <c r="C345" s="2" t="s">
        <v>83</v>
      </c>
      <c r="D345" s="3">
        <v>0</v>
      </c>
      <c r="E345" s="3">
        <v>0</v>
      </c>
      <c r="F345" s="3">
        <v>0</v>
      </c>
      <c r="G345" s="3">
        <v>0</v>
      </c>
      <c r="H345" s="62"/>
    </row>
    <row r="346" spans="1:8" x14ac:dyDescent="0.25">
      <c r="A346" s="142"/>
      <c r="B346" s="142"/>
      <c r="C346" s="2" t="s">
        <v>84</v>
      </c>
      <c r="D346" s="3">
        <v>0</v>
      </c>
      <c r="E346" s="3">
        <v>0</v>
      </c>
      <c r="F346" s="3">
        <v>0</v>
      </c>
      <c r="G346" s="3">
        <v>0</v>
      </c>
      <c r="H346" s="62"/>
    </row>
    <row r="347" spans="1:8" x14ac:dyDescent="0.25">
      <c r="A347" s="142"/>
      <c r="B347" s="142"/>
      <c r="C347" s="2" t="s">
        <v>85</v>
      </c>
      <c r="D347" s="3">
        <v>0</v>
      </c>
      <c r="E347" s="3">
        <v>0</v>
      </c>
      <c r="F347" s="3">
        <v>0</v>
      </c>
      <c r="G347" s="3">
        <v>0</v>
      </c>
      <c r="H347" s="62"/>
    </row>
    <row r="348" spans="1:8" x14ac:dyDescent="0.25">
      <c r="A348" s="142"/>
      <c r="B348" s="142"/>
      <c r="C348" s="2" t="s">
        <v>86</v>
      </c>
      <c r="D348" s="2">
        <v>0</v>
      </c>
      <c r="E348" s="2">
        <v>0</v>
      </c>
      <c r="F348" s="2">
        <v>0</v>
      </c>
      <c r="G348" s="2">
        <v>0</v>
      </c>
      <c r="H348" s="62"/>
    </row>
    <row r="349" spans="1:8" x14ac:dyDescent="0.25">
      <c r="A349" s="142"/>
      <c r="B349" s="142"/>
      <c r="C349" s="2" t="s">
        <v>87</v>
      </c>
      <c r="D349" s="3">
        <v>0</v>
      </c>
      <c r="E349" s="3">
        <v>0</v>
      </c>
      <c r="F349" s="3">
        <v>0</v>
      </c>
      <c r="G349" s="3">
        <v>0</v>
      </c>
      <c r="H349" s="62"/>
    </row>
    <row r="350" spans="1:8" x14ac:dyDescent="0.25">
      <c r="A350" s="142"/>
      <c r="B350" s="143"/>
      <c r="C350" s="5" t="s">
        <v>88</v>
      </c>
      <c r="D350" s="6">
        <f>SUM(D342:D349)</f>
        <v>0</v>
      </c>
      <c r="E350" s="6">
        <f t="shared" ref="E350:G350" si="48">SUM(E342:E349)</f>
        <v>0</v>
      </c>
      <c r="F350" s="6">
        <f t="shared" si="48"/>
        <v>0</v>
      </c>
      <c r="G350" s="6">
        <f t="shared" si="48"/>
        <v>0</v>
      </c>
      <c r="H350" s="62"/>
    </row>
    <row r="351" spans="1:8" x14ac:dyDescent="0.25">
      <c r="A351" s="142"/>
      <c r="B351" s="141" t="s">
        <v>446</v>
      </c>
      <c r="C351" s="2" t="s">
        <v>80</v>
      </c>
      <c r="D351" s="3">
        <v>0</v>
      </c>
      <c r="E351" s="3">
        <v>0</v>
      </c>
      <c r="F351" s="3">
        <v>0</v>
      </c>
      <c r="G351" s="3">
        <v>0</v>
      </c>
      <c r="H351" s="62"/>
    </row>
    <row r="352" spans="1:8" x14ac:dyDescent="0.25">
      <c r="A352" s="142"/>
      <c r="B352" s="142"/>
      <c r="C352" s="2" t="s">
        <v>81</v>
      </c>
      <c r="D352" s="3">
        <v>0</v>
      </c>
      <c r="E352" s="3">
        <v>0</v>
      </c>
      <c r="F352" s="3">
        <v>0</v>
      </c>
      <c r="G352" s="3">
        <v>0</v>
      </c>
      <c r="H352" s="62"/>
    </row>
    <row r="353" spans="1:8" x14ac:dyDescent="0.25">
      <c r="A353" s="142"/>
      <c r="B353" s="142"/>
      <c r="C353" s="2" t="s">
        <v>82</v>
      </c>
      <c r="D353" s="3">
        <v>0</v>
      </c>
      <c r="E353" s="3">
        <v>0</v>
      </c>
      <c r="F353" s="3">
        <v>0</v>
      </c>
      <c r="G353" s="3">
        <v>0</v>
      </c>
      <c r="H353" s="62"/>
    </row>
    <row r="354" spans="1:8" x14ac:dyDescent="0.25">
      <c r="A354" s="142"/>
      <c r="B354" s="142"/>
      <c r="C354" s="2" t="s">
        <v>83</v>
      </c>
      <c r="D354" s="3">
        <v>0</v>
      </c>
      <c r="E354" s="3">
        <v>8</v>
      </c>
      <c r="F354" s="3">
        <v>0</v>
      </c>
      <c r="G354" s="3">
        <v>0</v>
      </c>
      <c r="H354" s="62"/>
    </row>
    <row r="355" spans="1:8" x14ac:dyDescent="0.25">
      <c r="A355" s="142"/>
      <c r="B355" s="142"/>
      <c r="C355" s="2" t="s">
        <v>84</v>
      </c>
      <c r="D355" s="3">
        <v>0</v>
      </c>
      <c r="E355" s="3">
        <v>0</v>
      </c>
      <c r="F355" s="3">
        <v>0</v>
      </c>
      <c r="G355" s="3">
        <v>0</v>
      </c>
      <c r="H355" s="62"/>
    </row>
    <row r="356" spans="1:8" x14ac:dyDescent="0.25">
      <c r="A356" s="142"/>
      <c r="B356" s="142"/>
      <c r="C356" s="2" t="s">
        <v>85</v>
      </c>
      <c r="D356" s="3">
        <v>0</v>
      </c>
      <c r="E356" s="3">
        <v>0</v>
      </c>
      <c r="F356" s="3">
        <v>0</v>
      </c>
      <c r="G356" s="3">
        <v>0</v>
      </c>
      <c r="H356" s="62"/>
    </row>
    <row r="357" spans="1:8" x14ac:dyDescent="0.25">
      <c r="A357" s="142"/>
      <c r="B357" s="142"/>
      <c r="C357" s="2" t="s">
        <v>86</v>
      </c>
      <c r="D357" s="2">
        <v>0</v>
      </c>
      <c r="E357" s="2">
        <v>0</v>
      </c>
      <c r="F357" s="2">
        <v>0</v>
      </c>
      <c r="G357" s="2">
        <v>0</v>
      </c>
      <c r="H357" s="62"/>
    </row>
    <row r="358" spans="1:8" x14ac:dyDescent="0.25">
      <c r="A358" s="142"/>
      <c r="B358" s="142"/>
      <c r="C358" s="2" t="s">
        <v>87</v>
      </c>
      <c r="D358" s="3">
        <v>0</v>
      </c>
      <c r="E358" s="3">
        <v>0</v>
      </c>
      <c r="F358" s="3">
        <v>0</v>
      </c>
      <c r="G358" s="3">
        <v>0</v>
      </c>
      <c r="H358" s="62"/>
    </row>
    <row r="359" spans="1:8" x14ac:dyDescent="0.25">
      <c r="A359" s="143"/>
      <c r="B359" s="143"/>
      <c r="C359" s="5" t="s">
        <v>88</v>
      </c>
      <c r="D359" s="6">
        <f>SUM(D351:D358)</f>
        <v>0</v>
      </c>
      <c r="E359" s="6">
        <f t="shared" ref="E359:G359" si="49">SUM(E351:E358)</f>
        <v>8</v>
      </c>
      <c r="F359" s="6">
        <f t="shared" si="49"/>
        <v>0</v>
      </c>
      <c r="G359" s="6">
        <f t="shared" si="49"/>
        <v>0</v>
      </c>
      <c r="H359" s="62"/>
    </row>
    <row r="360" spans="1:8" x14ac:dyDescent="0.25">
      <c r="A360" s="64"/>
      <c r="B360" s="64"/>
      <c r="C360" s="5" t="s">
        <v>1329</v>
      </c>
      <c r="D360" s="6">
        <f>SUM(D17,D25,D33,D41,D49,D56,D63,D70,D77,D84,D92,D100,D108,D116,D124,D130,D136,D142,D148,D154,D161,D168,D175,D182,D189,D197,D205,D213,D221,D229,D234,D239,D244,D249,D254,D259,D264,D269,D274,D279,D286,D293,D300,D307,D314,D323,D332,D341,D350,D359)</f>
        <v>340233</v>
      </c>
      <c r="E360" s="6">
        <f t="shared" ref="E360:G360" si="50">SUM(E17,E25,E33,E41,E49,E56,E63,E70,E77,E84,E92,E100,E108,E116,E124,E130,E136,E142,E148,E154,E161,E168,E175,E182,E189,E197,E205,E213,E221,E229,E234,E239,E244,E249,E254,E259,E264,E269,E274,E279,E286,E293,E300,E307,E314,E323,E332,E341,E350,E359)</f>
        <v>21254</v>
      </c>
      <c r="F360" s="6">
        <f t="shared" si="50"/>
        <v>270957</v>
      </c>
      <c r="G360" s="6">
        <f t="shared" si="50"/>
        <v>14455</v>
      </c>
      <c r="H360" s="62"/>
    </row>
    <row r="361" spans="1:8" x14ac:dyDescent="0.25">
      <c r="A361" s="174" t="s">
        <v>1</v>
      </c>
      <c r="B361" s="174"/>
      <c r="C361" s="174"/>
      <c r="D361" s="174"/>
      <c r="E361" s="174"/>
      <c r="F361" s="174"/>
      <c r="G361" s="174"/>
      <c r="H361" s="174"/>
    </row>
    <row r="362" spans="1:8" x14ac:dyDescent="0.25">
      <c r="A362" s="174" t="s">
        <v>1</v>
      </c>
      <c r="B362" s="174"/>
      <c r="C362" s="174"/>
      <c r="D362" s="174"/>
      <c r="E362" s="174"/>
      <c r="F362" s="174"/>
      <c r="G362" s="174"/>
      <c r="H362" s="174"/>
    </row>
  </sheetData>
  <mergeCells count="71">
    <mergeCell ref="A1:H1"/>
    <mergeCell ref="A3:H3"/>
    <mergeCell ref="A4:A9"/>
    <mergeCell ref="B4:B9"/>
    <mergeCell ref="C4:C9"/>
    <mergeCell ref="D4:D9"/>
    <mergeCell ref="E4:E9"/>
    <mergeCell ref="F4:F9"/>
    <mergeCell ref="G4:G9"/>
    <mergeCell ref="A10:A49"/>
    <mergeCell ref="B10:B17"/>
    <mergeCell ref="B18:B25"/>
    <mergeCell ref="B26:B33"/>
    <mergeCell ref="B34:B41"/>
    <mergeCell ref="B42:B49"/>
    <mergeCell ref="A50:A84"/>
    <mergeCell ref="B50:B56"/>
    <mergeCell ref="B57:B63"/>
    <mergeCell ref="B64:B70"/>
    <mergeCell ref="B71:B77"/>
    <mergeCell ref="B78:B84"/>
    <mergeCell ref="A85:A124"/>
    <mergeCell ref="B85:B92"/>
    <mergeCell ref="B93:B100"/>
    <mergeCell ref="B101:B108"/>
    <mergeCell ref="B109:B116"/>
    <mergeCell ref="B117:B124"/>
    <mergeCell ref="A125:A154"/>
    <mergeCell ref="B125:B130"/>
    <mergeCell ref="B131:B136"/>
    <mergeCell ref="B137:B142"/>
    <mergeCell ref="B143:B148"/>
    <mergeCell ref="B149:B154"/>
    <mergeCell ref="A155:A189"/>
    <mergeCell ref="B155:B161"/>
    <mergeCell ref="B162:B168"/>
    <mergeCell ref="B169:B175"/>
    <mergeCell ref="B176:B182"/>
    <mergeCell ref="B183:B189"/>
    <mergeCell ref="A190:A229"/>
    <mergeCell ref="B190:B197"/>
    <mergeCell ref="B198:B205"/>
    <mergeCell ref="B206:B213"/>
    <mergeCell ref="B214:B221"/>
    <mergeCell ref="B222:B229"/>
    <mergeCell ref="A230:A254"/>
    <mergeCell ref="B230:B234"/>
    <mergeCell ref="B235:B239"/>
    <mergeCell ref="B240:B244"/>
    <mergeCell ref="B245:B249"/>
    <mergeCell ref="B250:B254"/>
    <mergeCell ref="A255:A279"/>
    <mergeCell ref="B255:B259"/>
    <mergeCell ref="B260:B264"/>
    <mergeCell ref="B265:B269"/>
    <mergeCell ref="B270:B274"/>
    <mergeCell ref="B275:B279"/>
    <mergeCell ref="A280:A314"/>
    <mergeCell ref="B280:B286"/>
    <mergeCell ref="B287:B293"/>
    <mergeCell ref="B294:B300"/>
    <mergeCell ref="B301:B307"/>
    <mergeCell ref="B308:B314"/>
    <mergeCell ref="A361:H361"/>
    <mergeCell ref="A362:H362"/>
    <mergeCell ref="A315:A359"/>
    <mergeCell ref="B315:B323"/>
    <mergeCell ref="B324:B332"/>
    <mergeCell ref="B333:B341"/>
    <mergeCell ref="B342:B350"/>
    <mergeCell ref="B351:B35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2"/>
  <sheetViews>
    <sheetView showGridLines="0" workbookViewId="0">
      <pane xSplit="2" ySplit="7" topLeftCell="C8" activePane="bottomRight" state="frozen"/>
      <selection pane="topRight" activeCell="C1" sqref="C1"/>
      <selection pane="bottomLeft" activeCell="A8" sqref="A8"/>
      <selection pane="bottomRight" sqref="A1:F1"/>
    </sheetView>
  </sheetViews>
  <sheetFormatPr defaultRowHeight="15" x14ac:dyDescent="0.25"/>
  <cols>
    <col min="1" max="1" width="19" customWidth="1"/>
    <col min="2" max="2" width="22.85546875" customWidth="1"/>
    <col min="3" max="3" width="16" customWidth="1"/>
    <col min="4" max="4" width="43.42578125" customWidth="1"/>
    <col min="5" max="5" width="14.42578125" customWidth="1"/>
    <col min="6" max="6" width="174.42578125" customWidth="1"/>
  </cols>
  <sheetData>
    <row r="1" spans="1:6" ht="19.5" x14ac:dyDescent="0.25">
      <c r="A1" s="116" t="s">
        <v>447</v>
      </c>
      <c r="B1" s="116"/>
      <c r="C1" s="116"/>
      <c r="D1" s="116"/>
      <c r="E1" s="116"/>
      <c r="F1" s="116"/>
    </row>
    <row r="2" spans="1:6" ht="19.5" x14ac:dyDescent="0.25">
      <c r="A2" s="37"/>
      <c r="B2" s="37"/>
      <c r="C2" s="37"/>
      <c r="D2" s="37"/>
      <c r="E2" s="37"/>
      <c r="F2" s="37"/>
    </row>
    <row r="3" spans="1:6" x14ac:dyDescent="0.25">
      <c r="A3" s="175" t="s">
        <v>1</v>
      </c>
      <c r="B3" s="175"/>
      <c r="C3" s="175"/>
      <c r="D3" s="175"/>
      <c r="E3" s="175"/>
      <c r="F3" s="175"/>
    </row>
    <row r="4" spans="1:6" x14ac:dyDescent="0.25">
      <c r="A4" s="161" t="s">
        <v>4</v>
      </c>
      <c r="B4" s="161" t="s">
        <v>437</v>
      </c>
      <c r="C4" s="161" t="s">
        <v>5</v>
      </c>
      <c r="D4" s="161" t="s">
        <v>448</v>
      </c>
      <c r="E4" s="161" t="s">
        <v>449</v>
      </c>
    </row>
    <row r="5" spans="1:6" x14ac:dyDescent="0.25">
      <c r="A5" s="162"/>
      <c r="B5" s="162"/>
      <c r="C5" s="162"/>
      <c r="D5" s="162"/>
      <c r="E5" s="162"/>
    </row>
    <row r="6" spans="1:6" x14ac:dyDescent="0.25">
      <c r="A6" s="162"/>
      <c r="B6" s="162"/>
      <c r="C6" s="162"/>
      <c r="D6" s="162"/>
      <c r="E6" s="162"/>
    </row>
    <row r="7" spans="1:6" x14ac:dyDescent="0.25">
      <c r="A7" s="163"/>
      <c r="B7" s="163"/>
      <c r="C7" s="163"/>
      <c r="D7" s="163"/>
      <c r="E7" s="163"/>
    </row>
    <row r="8" spans="1:6" x14ac:dyDescent="0.25">
      <c r="A8" s="141" t="s">
        <v>17</v>
      </c>
      <c r="B8" s="141" t="s">
        <v>442</v>
      </c>
      <c r="C8" s="2" t="s">
        <v>18</v>
      </c>
      <c r="D8" s="2" t="s">
        <v>450</v>
      </c>
      <c r="E8" s="3">
        <v>164</v>
      </c>
    </row>
    <row r="9" spans="1:6" x14ac:dyDescent="0.25">
      <c r="A9" s="142"/>
      <c r="B9" s="142"/>
      <c r="C9" s="2" t="s">
        <v>19</v>
      </c>
      <c r="D9" s="2" t="s">
        <v>301</v>
      </c>
      <c r="E9" s="3">
        <v>59</v>
      </c>
    </row>
    <row r="10" spans="1:6" x14ac:dyDescent="0.25">
      <c r="A10" s="142"/>
      <c r="B10" s="142"/>
      <c r="C10" s="2" t="s">
        <v>19</v>
      </c>
      <c r="D10" s="2" t="s">
        <v>450</v>
      </c>
      <c r="E10" s="3">
        <v>27</v>
      </c>
    </row>
    <row r="11" spans="1:6" x14ac:dyDescent="0.25">
      <c r="A11" s="142"/>
      <c r="B11" s="142"/>
      <c r="C11" s="2" t="s">
        <v>19</v>
      </c>
      <c r="D11" s="2" t="s">
        <v>451</v>
      </c>
      <c r="E11" s="3">
        <v>4</v>
      </c>
    </row>
    <row r="12" spans="1:6" x14ac:dyDescent="0.25">
      <c r="A12" s="142"/>
      <c r="B12" s="142"/>
      <c r="C12" s="2" t="s">
        <v>20</v>
      </c>
      <c r="D12" s="2" t="s">
        <v>452</v>
      </c>
      <c r="E12" s="3">
        <v>43</v>
      </c>
    </row>
    <row r="13" spans="1:6" x14ac:dyDescent="0.25">
      <c r="A13" s="142"/>
      <c r="B13" s="142"/>
      <c r="C13" s="2" t="s">
        <v>21</v>
      </c>
      <c r="D13" s="2" t="s">
        <v>301</v>
      </c>
      <c r="E13" s="3">
        <v>79</v>
      </c>
    </row>
    <row r="14" spans="1:6" x14ac:dyDescent="0.25">
      <c r="A14" s="142"/>
      <c r="B14" s="142"/>
      <c r="C14" s="2" t="s">
        <v>21</v>
      </c>
      <c r="D14" s="2" t="s">
        <v>452</v>
      </c>
      <c r="E14" s="3">
        <v>57</v>
      </c>
    </row>
    <row r="15" spans="1:6" x14ac:dyDescent="0.25">
      <c r="A15" s="142"/>
      <c r="B15" s="142"/>
      <c r="C15" s="2" t="s">
        <v>21</v>
      </c>
      <c r="D15" s="2" t="s">
        <v>450</v>
      </c>
      <c r="E15" s="3">
        <v>3141</v>
      </c>
    </row>
    <row r="16" spans="1:6" x14ac:dyDescent="0.25">
      <c r="A16" s="142"/>
      <c r="B16" s="142"/>
      <c r="C16" s="2" t="s">
        <v>22</v>
      </c>
      <c r="D16" s="2" t="s">
        <v>450</v>
      </c>
      <c r="E16" s="3">
        <v>6420</v>
      </c>
    </row>
    <row r="17" spans="1:5" x14ac:dyDescent="0.25">
      <c r="A17" s="142"/>
      <c r="B17" s="142"/>
      <c r="C17" s="2" t="s">
        <v>23</v>
      </c>
      <c r="D17" s="4"/>
      <c r="E17" s="4"/>
    </row>
    <row r="18" spans="1:5" x14ac:dyDescent="0.25">
      <c r="A18" s="142"/>
      <c r="B18" s="142"/>
      <c r="C18" s="2" t="s">
        <v>24</v>
      </c>
      <c r="D18" s="2" t="s">
        <v>450</v>
      </c>
      <c r="E18" s="3">
        <v>78</v>
      </c>
    </row>
    <row r="19" spans="1:5" x14ac:dyDescent="0.25">
      <c r="A19" s="142"/>
      <c r="B19" s="143"/>
      <c r="C19" s="7"/>
      <c r="D19" s="5" t="s">
        <v>88</v>
      </c>
      <c r="E19" s="6">
        <f>SUM(E8:E18)</f>
        <v>10072</v>
      </c>
    </row>
    <row r="20" spans="1:5" x14ac:dyDescent="0.25">
      <c r="A20" s="142"/>
      <c r="B20" s="141" t="s">
        <v>443</v>
      </c>
      <c r="C20" s="2" t="s">
        <v>18</v>
      </c>
      <c r="D20" s="2" t="s">
        <v>450</v>
      </c>
      <c r="E20" s="3">
        <v>157</v>
      </c>
    </row>
    <row r="21" spans="1:5" x14ac:dyDescent="0.25">
      <c r="A21" s="142"/>
      <c r="B21" s="142"/>
      <c r="C21" s="2" t="s">
        <v>19</v>
      </c>
      <c r="D21" s="2" t="s">
        <v>450</v>
      </c>
      <c r="E21" s="3">
        <v>26</v>
      </c>
    </row>
    <row r="22" spans="1:5" x14ac:dyDescent="0.25">
      <c r="A22" s="142"/>
      <c r="B22" s="142"/>
      <c r="C22" s="2" t="s">
        <v>19</v>
      </c>
      <c r="D22" s="2" t="s">
        <v>451</v>
      </c>
      <c r="E22" s="3">
        <v>7</v>
      </c>
    </row>
    <row r="23" spans="1:5" x14ac:dyDescent="0.25">
      <c r="A23" s="142"/>
      <c r="B23" s="142"/>
      <c r="C23" s="2" t="s">
        <v>19</v>
      </c>
      <c r="D23" s="2" t="s">
        <v>301</v>
      </c>
      <c r="E23" s="3">
        <v>57</v>
      </c>
    </row>
    <row r="24" spans="1:5" x14ac:dyDescent="0.25">
      <c r="A24" s="142"/>
      <c r="B24" s="142"/>
      <c r="C24" s="2" t="s">
        <v>20</v>
      </c>
      <c r="D24" s="2" t="s">
        <v>452</v>
      </c>
      <c r="E24" s="3">
        <v>43</v>
      </c>
    </row>
    <row r="25" spans="1:5" x14ac:dyDescent="0.25">
      <c r="A25" s="142"/>
      <c r="B25" s="142"/>
      <c r="C25" s="2" t="s">
        <v>21</v>
      </c>
      <c r="D25" s="2" t="s">
        <v>301</v>
      </c>
      <c r="E25" s="3">
        <v>78</v>
      </c>
    </row>
    <row r="26" spans="1:5" x14ac:dyDescent="0.25">
      <c r="A26" s="142"/>
      <c r="B26" s="142"/>
      <c r="C26" s="2" t="s">
        <v>21</v>
      </c>
      <c r="D26" s="2" t="s">
        <v>452</v>
      </c>
      <c r="E26" s="3">
        <v>57</v>
      </c>
    </row>
    <row r="27" spans="1:5" x14ac:dyDescent="0.25">
      <c r="A27" s="142"/>
      <c r="B27" s="142"/>
      <c r="C27" s="2" t="s">
        <v>22</v>
      </c>
      <c r="D27" s="2" t="s">
        <v>450</v>
      </c>
      <c r="E27" s="3">
        <v>6420</v>
      </c>
    </row>
    <row r="28" spans="1:5" x14ac:dyDescent="0.25">
      <c r="A28" s="142"/>
      <c r="B28" s="142"/>
      <c r="C28" s="2" t="s">
        <v>23</v>
      </c>
      <c r="D28" s="4"/>
      <c r="E28" s="4"/>
    </row>
    <row r="29" spans="1:5" x14ac:dyDescent="0.25">
      <c r="A29" s="142"/>
      <c r="B29" s="142"/>
      <c r="C29" s="2" t="s">
        <v>24</v>
      </c>
      <c r="D29" s="2" t="s">
        <v>450</v>
      </c>
      <c r="E29" s="3">
        <v>78</v>
      </c>
    </row>
    <row r="30" spans="1:5" x14ac:dyDescent="0.25">
      <c r="A30" s="142"/>
      <c r="B30" s="143"/>
      <c r="C30" s="7"/>
      <c r="D30" s="5" t="s">
        <v>88</v>
      </c>
      <c r="E30" s="6">
        <f>SUM(E20:E29)</f>
        <v>6923</v>
      </c>
    </row>
    <row r="31" spans="1:5" x14ac:dyDescent="0.25">
      <c r="A31" s="142"/>
      <c r="B31" s="141" t="s">
        <v>444</v>
      </c>
      <c r="C31" s="2" t="s">
        <v>18</v>
      </c>
      <c r="D31" s="2" t="s">
        <v>450</v>
      </c>
      <c r="E31" s="3">
        <v>167</v>
      </c>
    </row>
    <row r="32" spans="1:5" x14ac:dyDescent="0.25">
      <c r="A32" s="142"/>
      <c r="B32" s="142"/>
      <c r="C32" s="2" t="s">
        <v>19</v>
      </c>
      <c r="D32" s="2" t="s">
        <v>450</v>
      </c>
      <c r="E32" s="3">
        <v>28</v>
      </c>
    </row>
    <row r="33" spans="1:5" x14ac:dyDescent="0.25">
      <c r="A33" s="142"/>
      <c r="B33" s="142"/>
      <c r="C33" s="2" t="s">
        <v>19</v>
      </c>
      <c r="D33" s="2" t="s">
        <v>451</v>
      </c>
      <c r="E33" s="3">
        <v>4</v>
      </c>
    </row>
    <row r="34" spans="1:5" x14ac:dyDescent="0.25">
      <c r="A34" s="142"/>
      <c r="B34" s="142"/>
      <c r="C34" s="2" t="s">
        <v>19</v>
      </c>
      <c r="D34" s="2" t="s">
        <v>301</v>
      </c>
      <c r="E34" s="3">
        <v>57</v>
      </c>
    </row>
    <row r="35" spans="1:5" x14ac:dyDescent="0.25">
      <c r="A35" s="142"/>
      <c r="B35" s="142"/>
      <c r="C35" s="2" t="s">
        <v>20</v>
      </c>
      <c r="D35" s="2" t="s">
        <v>452</v>
      </c>
      <c r="E35" s="3">
        <v>43</v>
      </c>
    </row>
    <row r="36" spans="1:5" x14ac:dyDescent="0.25">
      <c r="A36" s="142"/>
      <c r="B36" s="142"/>
      <c r="C36" s="2" t="s">
        <v>21</v>
      </c>
      <c r="D36" s="2" t="s">
        <v>301</v>
      </c>
      <c r="E36" s="3">
        <v>79</v>
      </c>
    </row>
    <row r="37" spans="1:5" x14ac:dyDescent="0.25">
      <c r="A37" s="142"/>
      <c r="B37" s="142"/>
      <c r="C37" s="2" t="s">
        <v>21</v>
      </c>
      <c r="D37" s="2" t="s">
        <v>451</v>
      </c>
      <c r="E37" s="3">
        <v>22</v>
      </c>
    </row>
    <row r="38" spans="1:5" x14ac:dyDescent="0.25">
      <c r="A38" s="142"/>
      <c r="B38" s="142"/>
      <c r="C38" s="2" t="s">
        <v>21</v>
      </c>
      <c r="D38" s="2" t="s">
        <v>450</v>
      </c>
      <c r="E38" s="3">
        <v>3141</v>
      </c>
    </row>
    <row r="39" spans="1:5" x14ac:dyDescent="0.25">
      <c r="A39" s="142"/>
      <c r="B39" s="142"/>
      <c r="C39" s="2" t="s">
        <v>22</v>
      </c>
      <c r="D39" s="2" t="s">
        <v>450</v>
      </c>
      <c r="E39" s="3">
        <v>6571</v>
      </c>
    </row>
    <row r="40" spans="1:5" x14ac:dyDescent="0.25">
      <c r="A40" s="142"/>
      <c r="B40" s="142"/>
      <c r="C40" s="2" t="s">
        <v>23</v>
      </c>
      <c r="D40" s="4"/>
      <c r="E40" s="4"/>
    </row>
    <row r="41" spans="1:5" x14ac:dyDescent="0.25">
      <c r="A41" s="142"/>
      <c r="B41" s="142"/>
      <c r="C41" s="2" t="s">
        <v>24</v>
      </c>
      <c r="D41" s="2" t="s">
        <v>450</v>
      </c>
      <c r="E41" s="3">
        <v>78</v>
      </c>
    </row>
    <row r="42" spans="1:5" x14ac:dyDescent="0.25">
      <c r="A42" s="142"/>
      <c r="B42" s="143"/>
      <c r="C42" s="7"/>
      <c r="D42" s="5" t="s">
        <v>88</v>
      </c>
      <c r="E42" s="6">
        <f>SUM(E31:E41)</f>
        <v>10190</v>
      </c>
    </row>
    <row r="43" spans="1:5" x14ac:dyDescent="0.25">
      <c r="A43" s="142"/>
      <c r="B43" s="141" t="s">
        <v>445</v>
      </c>
      <c r="C43" s="2" t="s">
        <v>18</v>
      </c>
      <c r="D43" s="4"/>
      <c r="E43" s="4"/>
    </row>
    <row r="44" spans="1:5" x14ac:dyDescent="0.25">
      <c r="A44" s="142"/>
      <c r="B44" s="142"/>
      <c r="C44" s="2" t="s">
        <v>19</v>
      </c>
      <c r="D44" s="4"/>
      <c r="E44" s="4"/>
    </row>
    <row r="45" spans="1:5" x14ac:dyDescent="0.25">
      <c r="A45" s="142"/>
      <c r="B45" s="142"/>
      <c r="C45" s="2" t="s">
        <v>20</v>
      </c>
      <c r="D45" s="2" t="s">
        <v>450</v>
      </c>
      <c r="E45" s="3">
        <v>186</v>
      </c>
    </row>
    <row r="46" spans="1:5" x14ac:dyDescent="0.25">
      <c r="A46" s="142"/>
      <c r="B46" s="142"/>
      <c r="C46" s="2" t="s">
        <v>21</v>
      </c>
      <c r="D46" s="2" t="s">
        <v>453</v>
      </c>
      <c r="E46" s="3">
        <v>990</v>
      </c>
    </row>
    <row r="47" spans="1:5" x14ac:dyDescent="0.25">
      <c r="A47" s="142"/>
      <c r="B47" s="142"/>
      <c r="C47" s="2" t="s">
        <v>22</v>
      </c>
      <c r="D47" s="4"/>
      <c r="E47" s="4"/>
    </row>
    <row r="48" spans="1:5" x14ac:dyDescent="0.25">
      <c r="A48" s="142"/>
      <c r="B48" s="142"/>
      <c r="C48" s="2" t="s">
        <v>23</v>
      </c>
      <c r="D48" s="4"/>
      <c r="E48" s="4"/>
    </row>
    <row r="49" spans="1:5" x14ac:dyDescent="0.25">
      <c r="A49" s="142"/>
      <c r="B49" s="142"/>
      <c r="C49" s="2" t="s">
        <v>24</v>
      </c>
      <c r="D49" s="4"/>
      <c r="E49" s="4"/>
    </row>
    <row r="50" spans="1:5" x14ac:dyDescent="0.25">
      <c r="A50" s="142"/>
      <c r="B50" s="143"/>
      <c r="C50" s="7"/>
      <c r="D50" s="5" t="s">
        <v>88</v>
      </c>
      <c r="E50" s="6">
        <f>SUM(E43:E49)</f>
        <v>1176</v>
      </c>
    </row>
    <row r="51" spans="1:5" x14ac:dyDescent="0.25">
      <c r="A51" s="142"/>
      <c r="B51" s="141" t="s">
        <v>446</v>
      </c>
      <c r="C51" s="2" t="s">
        <v>18</v>
      </c>
      <c r="D51" s="4"/>
      <c r="E51" s="4"/>
    </row>
    <row r="52" spans="1:5" x14ac:dyDescent="0.25">
      <c r="A52" s="142"/>
      <c r="B52" s="142"/>
      <c r="C52" s="2" t="s">
        <v>19</v>
      </c>
      <c r="D52" s="4"/>
      <c r="E52" s="4"/>
    </row>
    <row r="53" spans="1:5" x14ac:dyDescent="0.25">
      <c r="A53" s="142"/>
      <c r="B53" s="142"/>
      <c r="C53" s="2" t="s">
        <v>20</v>
      </c>
      <c r="D53" s="4"/>
      <c r="E53" s="4"/>
    </row>
    <row r="54" spans="1:5" x14ac:dyDescent="0.25">
      <c r="A54" s="142"/>
      <c r="B54" s="142"/>
      <c r="C54" s="2" t="s">
        <v>21</v>
      </c>
      <c r="D54" s="4"/>
      <c r="E54" s="4"/>
    </row>
    <row r="55" spans="1:5" x14ac:dyDescent="0.25">
      <c r="A55" s="142"/>
      <c r="B55" s="142"/>
      <c r="C55" s="2" t="s">
        <v>22</v>
      </c>
      <c r="D55" s="4"/>
      <c r="E55" s="4"/>
    </row>
    <row r="56" spans="1:5" x14ac:dyDescent="0.25">
      <c r="A56" s="142"/>
      <c r="B56" s="142"/>
      <c r="C56" s="2" t="s">
        <v>23</v>
      </c>
      <c r="D56" s="4"/>
      <c r="E56" s="4"/>
    </row>
    <row r="57" spans="1:5" x14ac:dyDescent="0.25">
      <c r="A57" s="142"/>
      <c r="B57" s="142"/>
      <c r="C57" s="2" t="s">
        <v>24</v>
      </c>
      <c r="D57" s="4"/>
      <c r="E57" s="4"/>
    </row>
    <row r="58" spans="1:5" x14ac:dyDescent="0.25">
      <c r="A58" s="143"/>
      <c r="B58" s="143"/>
      <c r="C58" s="7"/>
      <c r="D58" s="5" t="s">
        <v>88</v>
      </c>
      <c r="E58" s="58">
        <f>SUM(E51:E57)</f>
        <v>0</v>
      </c>
    </row>
    <row r="59" spans="1:5" x14ac:dyDescent="0.25">
      <c r="A59" s="141" t="s">
        <v>26</v>
      </c>
      <c r="B59" s="141" t="s">
        <v>442</v>
      </c>
      <c r="C59" s="2" t="s">
        <v>27</v>
      </c>
      <c r="D59" s="2" t="s">
        <v>453</v>
      </c>
      <c r="E59" s="3">
        <v>101</v>
      </c>
    </row>
    <row r="60" spans="1:5" x14ac:dyDescent="0.25">
      <c r="A60" s="142"/>
      <c r="B60" s="142"/>
      <c r="C60" s="2" t="s">
        <v>28</v>
      </c>
      <c r="D60" s="4"/>
      <c r="E60" s="4"/>
    </row>
    <row r="61" spans="1:5" x14ac:dyDescent="0.25">
      <c r="A61" s="142"/>
      <c r="B61" s="142"/>
      <c r="C61" s="2" t="s">
        <v>29</v>
      </c>
      <c r="D61" s="2" t="s">
        <v>453</v>
      </c>
      <c r="E61" s="3">
        <v>495</v>
      </c>
    </row>
    <row r="62" spans="1:5" x14ac:dyDescent="0.25">
      <c r="A62" s="142"/>
      <c r="B62" s="142"/>
      <c r="C62" s="2" t="s">
        <v>30</v>
      </c>
      <c r="D62" s="2" t="s">
        <v>450</v>
      </c>
      <c r="E62" s="3">
        <v>113</v>
      </c>
    </row>
    <row r="63" spans="1:5" x14ac:dyDescent="0.25">
      <c r="A63" s="142"/>
      <c r="B63" s="142"/>
      <c r="C63" s="2" t="s">
        <v>30</v>
      </c>
      <c r="D63" s="2" t="s">
        <v>453</v>
      </c>
      <c r="E63" s="3">
        <v>110</v>
      </c>
    </row>
    <row r="64" spans="1:5" x14ac:dyDescent="0.25">
      <c r="A64" s="142"/>
      <c r="B64" s="142"/>
      <c r="C64" s="2" t="s">
        <v>31</v>
      </c>
      <c r="D64" s="4"/>
      <c r="E64" s="4"/>
    </row>
    <row r="65" spans="1:5" x14ac:dyDescent="0.25">
      <c r="A65" s="142"/>
      <c r="B65" s="142"/>
      <c r="C65" s="2" t="s">
        <v>32</v>
      </c>
      <c r="D65" s="2" t="s">
        <v>453</v>
      </c>
      <c r="E65" s="3">
        <v>170</v>
      </c>
    </row>
    <row r="66" spans="1:5" x14ac:dyDescent="0.25">
      <c r="A66" s="142"/>
      <c r="B66" s="143"/>
      <c r="C66" s="7"/>
      <c r="D66" s="5" t="s">
        <v>88</v>
      </c>
      <c r="E66" s="6">
        <f>SUM(E59:E65)</f>
        <v>989</v>
      </c>
    </row>
    <row r="67" spans="1:5" x14ac:dyDescent="0.25">
      <c r="A67" s="142"/>
      <c r="B67" s="141" t="s">
        <v>443</v>
      </c>
      <c r="C67" s="2" t="s">
        <v>27</v>
      </c>
      <c r="D67" s="2" t="s">
        <v>453</v>
      </c>
      <c r="E67" s="3">
        <v>101</v>
      </c>
    </row>
    <row r="68" spans="1:5" x14ac:dyDescent="0.25">
      <c r="A68" s="142"/>
      <c r="B68" s="142"/>
      <c r="C68" s="2" t="s">
        <v>28</v>
      </c>
      <c r="D68" s="4"/>
      <c r="E68" s="4"/>
    </row>
    <row r="69" spans="1:5" x14ac:dyDescent="0.25">
      <c r="A69" s="142"/>
      <c r="B69" s="142"/>
      <c r="C69" s="2" t="s">
        <v>29</v>
      </c>
      <c r="D69" s="2" t="s">
        <v>453</v>
      </c>
      <c r="E69" s="3">
        <v>495</v>
      </c>
    </row>
    <row r="70" spans="1:5" x14ac:dyDescent="0.25">
      <c r="A70" s="142"/>
      <c r="B70" s="142"/>
      <c r="C70" s="2" t="s">
        <v>30</v>
      </c>
      <c r="D70" s="2" t="s">
        <v>453</v>
      </c>
      <c r="E70" s="3">
        <v>110</v>
      </c>
    </row>
    <row r="71" spans="1:5" x14ac:dyDescent="0.25">
      <c r="A71" s="142"/>
      <c r="B71" s="142"/>
      <c r="C71" s="2" t="s">
        <v>30</v>
      </c>
      <c r="D71" s="2" t="s">
        <v>450</v>
      </c>
      <c r="E71" s="3">
        <v>113</v>
      </c>
    </row>
    <row r="72" spans="1:5" x14ac:dyDescent="0.25">
      <c r="A72" s="142"/>
      <c r="B72" s="142"/>
      <c r="C72" s="2" t="s">
        <v>31</v>
      </c>
      <c r="D72" s="4"/>
      <c r="E72" s="4"/>
    </row>
    <row r="73" spans="1:5" x14ac:dyDescent="0.25">
      <c r="A73" s="142"/>
      <c r="B73" s="142"/>
      <c r="C73" s="2" t="s">
        <v>32</v>
      </c>
      <c r="D73" s="2" t="s">
        <v>453</v>
      </c>
      <c r="E73" s="3">
        <v>170</v>
      </c>
    </row>
    <row r="74" spans="1:5" x14ac:dyDescent="0.25">
      <c r="A74" s="142"/>
      <c r="B74" s="143"/>
      <c r="C74" s="7"/>
      <c r="D74" s="5" t="s">
        <v>88</v>
      </c>
      <c r="E74" s="6">
        <f>SUM(E67:E73)</f>
        <v>989</v>
      </c>
    </row>
    <row r="75" spans="1:5" x14ac:dyDescent="0.25">
      <c r="A75" s="142"/>
      <c r="B75" s="141" t="s">
        <v>444</v>
      </c>
      <c r="C75" s="2" t="s">
        <v>27</v>
      </c>
      <c r="D75" s="2" t="s">
        <v>453</v>
      </c>
      <c r="E75" s="3">
        <v>101</v>
      </c>
    </row>
    <row r="76" spans="1:5" x14ac:dyDescent="0.25">
      <c r="A76" s="142"/>
      <c r="B76" s="142"/>
      <c r="C76" s="2" t="s">
        <v>28</v>
      </c>
      <c r="D76" s="4"/>
      <c r="E76" s="4"/>
    </row>
    <row r="77" spans="1:5" x14ac:dyDescent="0.25">
      <c r="A77" s="142"/>
      <c r="B77" s="142"/>
      <c r="C77" s="2" t="s">
        <v>29</v>
      </c>
      <c r="D77" s="2" t="s">
        <v>453</v>
      </c>
      <c r="E77" s="3">
        <v>495</v>
      </c>
    </row>
    <row r="78" spans="1:5" x14ac:dyDescent="0.25">
      <c r="A78" s="142"/>
      <c r="B78" s="142"/>
      <c r="C78" s="2" t="s">
        <v>30</v>
      </c>
      <c r="D78" s="2" t="s">
        <v>453</v>
      </c>
      <c r="E78" s="3">
        <v>110</v>
      </c>
    </row>
    <row r="79" spans="1:5" x14ac:dyDescent="0.25">
      <c r="A79" s="142"/>
      <c r="B79" s="142"/>
      <c r="C79" s="2" t="s">
        <v>30</v>
      </c>
      <c r="D79" s="2" t="s">
        <v>450</v>
      </c>
      <c r="E79" s="3">
        <v>113</v>
      </c>
    </row>
    <row r="80" spans="1:5" x14ac:dyDescent="0.25">
      <c r="A80" s="142"/>
      <c r="B80" s="142"/>
      <c r="C80" s="2" t="s">
        <v>31</v>
      </c>
      <c r="D80" s="4"/>
      <c r="E80" s="4"/>
    </row>
    <row r="81" spans="1:5" x14ac:dyDescent="0.25">
      <c r="A81" s="142"/>
      <c r="B81" s="142"/>
      <c r="C81" s="2" t="s">
        <v>32</v>
      </c>
      <c r="D81" s="2" t="s">
        <v>453</v>
      </c>
      <c r="E81" s="3">
        <v>170</v>
      </c>
    </row>
    <row r="82" spans="1:5" x14ac:dyDescent="0.25">
      <c r="A82" s="142"/>
      <c r="B82" s="143"/>
      <c r="C82" s="7"/>
      <c r="D82" s="5" t="s">
        <v>88</v>
      </c>
      <c r="E82" s="6">
        <f>SUM(E75:E81)</f>
        <v>989</v>
      </c>
    </row>
    <row r="83" spans="1:5" x14ac:dyDescent="0.25">
      <c r="A83" s="142"/>
      <c r="B83" s="141" t="s">
        <v>445</v>
      </c>
      <c r="C83" s="2" t="s">
        <v>27</v>
      </c>
      <c r="D83" s="4"/>
      <c r="E83" s="4"/>
    </row>
    <row r="84" spans="1:5" x14ac:dyDescent="0.25">
      <c r="A84" s="142"/>
      <c r="B84" s="142"/>
      <c r="C84" s="2" t="s">
        <v>28</v>
      </c>
      <c r="D84" s="4"/>
      <c r="E84" s="4"/>
    </row>
    <row r="85" spans="1:5" x14ac:dyDescent="0.25">
      <c r="A85" s="142"/>
      <c r="B85" s="142"/>
      <c r="C85" s="2" t="s">
        <v>29</v>
      </c>
      <c r="D85" s="4"/>
      <c r="E85" s="4"/>
    </row>
    <row r="86" spans="1:5" x14ac:dyDescent="0.25">
      <c r="A86" s="142"/>
      <c r="B86" s="142"/>
      <c r="C86" s="2" t="s">
        <v>30</v>
      </c>
      <c r="D86" s="4"/>
      <c r="E86" s="4"/>
    </row>
    <row r="87" spans="1:5" x14ac:dyDescent="0.25">
      <c r="A87" s="142"/>
      <c r="B87" s="142"/>
      <c r="C87" s="2" t="s">
        <v>31</v>
      </c>
      <c r="D87" s="4"/>
      <c r="E87" s="4"/>
    </row>
    <row r="88" spans="1:5" x14ac:dyDescent="0.25">
      <c r="A88" s="142"/>
      <c r="B88" s="142"/>
      <c r="C88" s="2" t="s">
        <v>32</v>
      </c>
      <c r="D88" s="4"/>
      <c r="E88" s="4"/>
    </row>
    <row r="89" spans="1:5" x14ac:dyDescent="0.25">
      <c r="A89" s="142"/>
      <c r="B89" s="143"/>
      <c r="C89" s="7"/>
      <c r="D89" s="5" t="s">
        <v>88</v>
      </c>
      <c r="E89" s="58">
        <f>SUM(E83:E88)</f>
        <v>0</v>
      </c>
    </row>
    <row r="90" spans="1:5" x14ac:dyDescent="0.25">
      <c r="A90" s="142"/>
      <c r="B90" s="141" t="s">
        <v>446</v>
      </c>
      <c r="C90" s="2" t="s">
        <v>27</v>
      </c>
      <c r="D90" s="2" t="s">
        <v>453</v>
      </c>
      <c r="E90" s="3">
        <v>42</v>
      </c>
    </row>
    <row r="91" spans="1:5" x14ac:dyDescent="0.25">
      <c r="A91" s="142"/>
      <c r="B91" s="142"/>
      <c r="C91" s="2" t="s">
        <v>28</v>
      </c>
      <c r="D91" s="4"/>
      <c r="E91" s="4"/>
    </row>
    <row r="92" spans="1:5" x14ac:dyDescent="0.25">
      <c r="A92" s="142"/>
      <c r="B92" s="142"/>
      <c r="C92" s="2" t="s">
        <v>29</v>
      </c>
      <c r="D92" s="4"/>
      <c r="E92" s="4"/>
    </row>
    <row r="93" spans="1:5" x14ac:dyDescent="0.25">
      <c r="A93" s="142"/>
      <c r="B93" s="142"/>
      <c r="C93" s="2" t="s">
        <v>30</v>
      </c>
      <c r="D93" s="4"/>
      <c r="E93" s="4"/>
    </row>
    <row r="94" spans="1:5" x14ac:dyDescent="0.25">
      <c r="A94" s="142"/>
      <c r="B94" s="142"/>
      <c r="C94" s="2" t="s">
        <v>31</v>
      </c>
      <c r="D94" s="4"/>
      <c r="E94" s="4"/>
    </row>
    <row r="95" spans="1:5" x14ac:dyDescent="0.25">
      <c r="A95" s="142"/>
      <c r="B95" s="142"/>
      <c r="C95" s="2" t="s">
        <v>32</v>
      </c>
      <c r="D95" s="2" t="s">
        <v>453</v>
      </c>
      <c r="E95" s="3">
        <v>112</v>
      </c>
    </row>
    <row r="96" spans="1:5" x14ac:dyDescent="0.25">
      <c r="A96" s="143"/>
      <c r="B96" s="143"/>
      <c r="C96" s="7"/>
      <c r="D96" s="5" t="s">
        <v>88</v>
      </c>
      <c r="E96" s="6">
        <f>SUM(E90:E95)</f>
        <v>154</v>
      </c>
    </row>
    <row r="97" spans="1:5" x14ac:dyDescent="0.25">
      <c r="A97" s="141" t="s">
        <v>33</v>
      </c>
      <c r="B97" s="141" t="s">
        <v>442</v>
      </c>
      <c r="C97" s="2" t="s">
        <v>34</v>
      </c>
      <c r="D97" s="2" t="s">
        <v>301</v>
      </c>
      <c r="E97" s="3">
        <v>49</v>
      </c>
    </row>
    <row r="98" spans="1:5" x14ac:dyDescent="0.25">
      <c r="A98" s="142"/>
      <c r="B98" s="142"/>
      <c r="C98" s="2" t="s">
        <v>34</v>
      </c>
      <c r="D98" s="2" t="s">
        <v>452</v>
      </c>
      <c r="E98" s="3">
        <v>1</v>
      </c>
    </row>
    <row r="99" spans="1:5" x14ac:dyDescent="0.25">
      <c r="A99" s="142"/>
      <c r="B99" s="142"/>
      <c r="C99" s="2" t="s">
        <v>34</v>
      </c>
      <c r="D99" s="2" t="s">
        <v>450</v>
      </c>
      <c r="E99" s="3">
        <v>242</v>
      </c>
    </row>
    <row r="100" spans="1:5" x14ac:dyDescent="0.25">
      <c r="A100" s="142"/>
      <c r="B100" s="142"/>
      <c r="C100" s="2" t="s">
        <v>34</v>
      </c>
      <c r="D100" s="2" t="s">
        <v>451</v>
      </c>
      <c r="E100" s="3">
        <v>221</v>
      </c>
    </row>
    <row r="101" spans="1:5" x14ac:dyDescent="0.25">
      <c r="A101" s="142"/>
      <c r="B101" s="142"/>
      <c r="C101" s="2" t="s">
        <v>35</v>
      </c>
      <c r="D101" s="2" t="s">
        <v>453</v>
      </c>
      <c r="E101" s="3">
        <v>10</v>
      </c>
    </row>
    <row r="102" spans="1:5" x14ac:dyDescent="0.25">
      <c r="A102" s="142"/>
      <c r="B102" s="142"/>
      <c r="C102" s="2" t="s">
        <v>36</v>
      </c>
      <c r="D102" s="2" t="s">
        <v>450</v>
      </c>
      <c r="E102" s="3">
        <v>4321</v>
      </c>
    </row>
    <row r="103" spans="1:5" x14ac:dyDescent="0.25">
      <c r="A103" s="142"/>
      <c r="B103" s="142"/>
      <c r="C103" s="2" t="s">
        <v>37</v>
      </c>
      <c r="D103" s="2" t="s">
        <v>450</v>
      </c>
      <c r="E103" s="3">
        <v>63</v>
      </c>
    </row>
    <row r="104" spans="1:5" x14ac:dyDescent="0.25">
      <c r="A104" s="142"/>
      <c r="B104" s="142"/>
      <c r="C104" s="2" t="s">
        <v>38</v>
      </c>
      <c r="D104" s="4"/>
      <c r="E104" s="4"/>
    </row>
    <row r="105" spans="1:5" x14ac:dyDescent="0.25">
      <c r="A105" s="142"/>
      <c r="B105" s="142"/>
      <c r="C105" s="2" t="s">
        <v>39</v>
      </c>
      <c r="D105" s="2" t="s">
        <v>1333</v>
      </c>
      <c r="E105" s="3">
        <v>57</v>
      </c>
    </row>
    <row r="106" spans="1:5" x14ac:dyDescent="0.25">
      <c r="A106" s="142"/>
      <c r="B106" s="142"/>
      <c r="C106" s="2" t="s">
        <v>40</v>
      </c>
      <c r="D106" s="2" t="s">
        <v>451</v>
      </c>
      <c r="E106" s="3">
        <v>1250</v>
      </c>
    </row>
    <row r="107" spans="1:5" x14ac:dyDescent="0.25">
      <c r="A107" s="142"/>
      <c r="B107" s="142"/>
      <c r="C107" s="2" t="s">
        <v>40</v>
      </c>
      <c r="D107" s="2" t="s">
        <v>450</v>
      </c>
      <c r="E107" s="3">
        <v>1300</v>
      </c>
    </row>
    <row r="108" spans="1:5" x14ac:dyDescent="0.25">
      <c r="A108" s="142"/>
      <c r="B108" s="143"/>
      <c r="C108" s="7"/>
      <c r="D108" s="5" t="s">
        <v>88</v>
      </c>
      <c r="E108" s="6">
        <f>SUM(E97:E107)</f>
        <v>7514</v>
      </c>
    </row>
    <row r="109" spans="1:5" x14ac:dyDescent="0.25">
      <c r="A109" s="142"/>
      <c r="B109" s="141" t="s">
        <v>443</v>
      </c>
      <c r="C109" s="2" t="s">
        <v>34</v>
      </c>
      <c r="D109" s="2" t="s">
        <v>301</v>
      </c>
      <c r="E109" s="3">
        <v>53</v>
      </c>
    </row>
    <row r="110" spans="1:5" x14ac:dyDescent="0.25">
      <c r="A110" s="142"/>
      <c r="B110" s="142"/>
      <c r="C110" s="2" t="s">
        <v>34</v>
      </c>
      <c r="D110" s="2" t="s">
        <v>450</v>
      </c>
      <c r="E110" s="3">
        <v>145</v>
      </c>
    </row>
    <row r="111" spans="1:5" x14ac:dyDescent="0.25">
      <c r="A111" s="142"/>
      <c r="B111" s="142"/>
      <c r="C111" s="2" t="s">
        <v>34</v>
      </c>
      <c r="D111" s="2" t="s">
        <v>451</v>
      </c>
      <c r="E111" s="3">
        <v>296</v>
      </c>
    </row>
    <row r="112" spans="1:5" x14ac:dyDescent="0.25">
      <c r="A112" s="142"/>
      <c r="B112" s="142"/>
      <c r="C112" s="2" t="s">
        <v>34</v>
      </c>
      <c r="D112" s="2" t="s">
        <v>452</v>
      </c>
      <c r="E112" s="3">
        <v>1</v>
      </c>
    </row>
    <row r="113" spans="1:5" x14ac:dyDescent="0.25">
      <c r="A113" s="142"/>
      <c r="B113" s="142"/>
      <c r="C113" s="2" t="s">
        <v>35</v>
      </c>
      <c r="D113" s="2" t="s">
        <v>453</v>
      </c>
      <c r="E113" s="3">
        <v>10</v>
      </c>
    </row>
    <row r="114" spans="1:5" x14ac:dyDescent="0.25">
      <c r="A114" s="142"/>
      <c r="B114" s="142"/>
      <c r="C114" s="2" t="s">
        <v>36</v>
      </c>
      <c r="D114" s="2" t="s">
        <v>450</v>
      </c>
      <c r="E114" s="3">
        <v>54</v>
      </c>
    </row>
    <row r="115" spans="1:5" x14ac:dyDescent="0.25">
      <c r="A115" s="142"/>
      <c r="B115" s="142"/>
      <c r="C115" s="2" t="s">
        <v>37</v>
      </c>
      <c r="D115" s="2" t="s">
        <v>450</v>
      </c>
      <c r="E115" s="3">
        <v>63</v>
      </c>
    </row>
    <row r="116" spans="1:5" x14ac:dyDescent="0.25">
      <c r="A116" s="142"/>
      <c r="B116" s="142"/>
      <c r="C116" s="2" t="s">
        <v>38</v>
      </c>
      <c r="D116" s="4"/>
      <c r="E116" s="4"/>
    </row>
    <row r="117" spans="1:5" x14ac:dyDescent="0.25">
      <c r="A117" s="142"/>
      <c r="B117" s="142"/>
      <c r="C117" s="2" t="s">
        <v>39</v>
      </c>
      <c r="D117" s="2" t="s">
        <v>1333</v>
      </c>
      <c r="E117" s="3">
        <v>56</v>
      </c>
    </row>
    <row r="118" spans="1:5" x14ac:dyDescent="0.25">
      <c r="A118" s="142"/>
      <c r="B118" s="142"/>
      <c r="C118" s="2" t="s">
        <v>40</v>
      </c>
      <c r="D118" s="2" t="s">
        <v>451</v>
      </c>
      <c r="E118" s="3">
        <v>1250</v>
      </c>
    </row>
    <row r="119" spans="1:5" x14ac:dyDescent="0.25">
      <c r="A119" s="142"/>
      <c r="B119" s="142"/>
      <c r="C119" s="2" t="s">
        <v>40</v>
      </c>
      <c r="D119" s="2" t="s">
        <v>450</v>
      </c>
      <c r="E119" s="3">
        <v>1300</v>
      </c>
    </row>
    <row r="120" spans="1:5" x14ac:dyDescent="0.25">
      <c r="A120" s="142"/>
      <c r="B120" s="143"/>
      <c r="C120" s="7"/>
      <c r="D120" s="5" t="s">
        <v>88</v>
      </c>
      <c r="E120" s="6">
        <f>SUM(E109:E119)</f>
        <v>3228</v>
      </c>
    </row>
    <row r="121" spans="1:5" x14ac:dyDescent="0.25">
      <c r="A121" s="142"/>
      <c r="B121" s="141" t="s">
        <v>444</v>
      </c>
      <c r="C121" s="2" t="s">
        <v>34</v>
      </c>
      <c r="D121" s="2" t="s">
        <v>301</v>
      </c>
      <c r="E121" s="3">
        <v>1303</v>
      </c>
    </row>
    <row r="122" spans="1:5" x14ac:dyDescent="0.25">
      <c r="A122" s="142"/>
      <c r="B122" s="142"/>
      <c r="C122" s="2" t="s">
        <v>34</v>
      </c>
      <c r="D122" s="2" t="s">
        <v>451</v>
      </c>
      <c r="E122" s="3">
        <v>3108</v>
      </c>
    </row>
    <row r="123" spans="1:5" x14ac:dyDescent="0.25">
      <c r="A123" s="142"/>
      <c r="B123" s="142"/>
      <c r="C123" s="2" t="s">
        <v>34</v>
      </c>
      <c r="D123" s="2" t="s">
        <v>452</v>
      </c>
      <c r="E123" s="3">
        <v>1</v>
      </c>
    </row>
    <row r="124" spans="1:5" x14ac:dyDescent="0.25">
      <c r="A124" s="142"/>
      <c r="B124" s="142"/>
      <c r="C124" s="2" t="s">
        <v>34</v>
      </c>
      <c r="D124" s="2" t="s">
        <v>450</v>
      </c>
      <c r="E124" s="3">
        <v>150</v>
      </c>
    </row>
    <row r="125" spans="1:5" x14ac:dyDescent="0.25">
      <c r="A125" s="142"/>
      <c r="B125" s="142"/>
      <c r="C125" s="2" t="s">
        <v>35</v>
      </c>
      <c r="D125" s="2" t="s">
        <v>453</v>
      </c>
      <c r="E125" s="3">
        <v>10</v>
      </c>
    </row>
    <row r="126" spans="1:5" x14ac:dyDescent="0.25">
      <c r="A126" s="142"/>
      <c r="B126" s="142"/>
      <c r="C126" s="2" t="s">
        <v>36</v>
      </c>
      <c r="D126" s="2" t="s">
        <v>450</v>
      </c>
      <c r="E126" s="3">
        <v>2796</v>
      </c>
    </row>
    <row r="127" spans="1:5" x14ac:dyDescent="0.25">
      <c r="A127" s="142"/>
      <c r="B127" s="142"/>
      <c r="C127" s="2" t="s">
        <v>37</v>
      </c>
      <c r="D127" s="2" t="s">
        <v>450</v>
      </c>
      <c r="E127" s="3">
        <v>63</v>
      </c>
    </row>
    <row r="128" spans="1:5" x14ac:dyDescent="0.25">
      <c r="A128" s="142"/>
      <c r="B128" s="142"/>
      <c r="C128" s="2" t="s">
        <v>38</v>
      </c>
      <c r="D128" s="4"/>
      <c r="E128" s="4"/>
    </row>
    <row r="129" spans="1:5" x14ac:dyDescent="0.25">
      <c r="A129" s="142"/>
      <c r="B129" s="142"/>
      <c r="C129" s="2" t="s">
        <v>39</v>
      </c>
      <c r="D129" s="2" t="s">
        <v>1333</v>
      </c>
      <c r="E129" s="3">
        <v>57</v>
      </c>
    </row>
    <row r="130" spans="1:5" x14ac:dyDescent="0.25">
      <c r="A130" s="142"/>
      <c r="B130" s="142"/>
      <c r="C130" s="2" t="s">
        <v>40</v>
      </c>
      <c r="D130" s="2" t="s">
        <v>451</v>
      </c>
      <c r="E130" s="3">
        <v>2500</v>
      </c>
    </row>
    <row r="131" spans="1:5" x14ac:dyDescent="0.25">
      <c r="A131" s="142"/>
      <c r="B131" s="142"/>
      <c r="C131" s="2" t="s">
        <v>40</v>
      </c>
      <c r="D131" s="2" t="s">
        <v>450</v>
      </c>
      <c r="E131" s="3">
        <v>2600</v>
      </c>
    </row>
    <row r="132" spans="1:5" x14ac:dyDescent="0.25">
      <c r="A132" s="142"/>
      <c r="B132" s="143"/>
      <c r="C132" s="7"/>
      <c r="D132" s="5" t="s">
        <v>88</v>
      </c>
      <c r="E132" s="6">
        <f>SUM(E121:E131)</f>
        <v>12588</v>
      </c>
    </row>
    <row r="133" spans="1:5" x14ac:dyDescent="0.25">
      <c r="A133" s="142"/>
      <c r="B133" s="141" t="s">
        <v>445</v>
      </c>
      <c r="C133" s="2" t="s">
        <v>34</v>
      </c>
      <c r="D133" s="2" t="s">
        <v>453</v>
      </c>
      <c r="E133" s="3">
        <v>2000</v>
      </c>
    </row>
    <row r="134" spans="1:5" x14ac:dyDescent="0.25">
      <c r="A134" s="142"/>
      <c r="B134" s="142"/>
      <c r="C134" s="2" t="s">
        <v>35</v>
      </c>
      <c r="D134" s="4"/>
      <c r="E134" s="4"/>
    </row>
    <row r="135" spans="1:5" x14ac:dyDescent="0.25">
      <c r="A135" s="142"/>
      <c r="B135" s="142"/>
      <c r="C135" s="2" t="s">
        <v>36</v>
      </c>
      <c r="D135" s="4"/>
      <c r="E135" s="4"/>
    </row>
    <row r="136" spans="1:5" x14ac:dyDescent="0.25">
      <c r="A136" s="142"/>
      <c r="B136" s="142"/>
      <c r="C136" s="2" t="s">
        <v>37</v>
      </c>
      <c r="D136" s="4"/>
      <c r="E136" s="4"/>
    </row>
    <row r="137" spans="1:5" x14ac:dyDescent="0.25">
      <c r="A137" s="142"/>
      <c r="B137" s="142"/>
      <c r="C137" s="2" t="s">
        <v>38</v>
      </c>
      <c r="D137" s="4"/>
      <c r="E137" s="4"/>
    </row>
    <row r="138" spans="1:5" x14ac:dyDescent="0.25">
      <c r="A138" s="142"/>
      <c r="B138" s="142"/>
      <c r="C138" s="2" t="s">
        <v>39</v>
      </c>
      <c r="D138" s="4"/>
      <c r="E138" s="4"/>
    </row>
    <row r="139" spans="1:5" x14ac:dyDescent="0.25">
      <c r="A139" s="142"/>
      <c r="B139" s="142"/>
      <c r="C139" s="2" t="s">
        <v>40</v>
      </c>
      <c r="D139" s="4"/>
      <c r="E139" s="4"/>
    </row>
    <row r="140" spans="1:5" x14ac:dyDescent="0.25">
      <c r="A140" s="142"/>
      <c r="B140" s="143"/>
      <c r="C140" s="7"/>
      <c r="D140" s="5" t="s">
        <v>88</v>
      </c>
      <c r="E140" s="6">
        <f>SUM(E133:E139)</f>
        <v>2000</v>
      </c>
    </row>
    <row r="141" spans="1:5" x14ac:dyDescent="0.25">
      <c r="A141" s="142"/>
      <c r="B141" s="141" t="s">
        <v>446</v>
      </c>
      <c r="C141" s="2" t="s">
        <v>34</v>
      </c>
      <c r="D141" s="2" t="s">
        <v>451</v>
      </c>
      <c r="E141" s="3">
        <v>108</v>
      </c>
    </row>
    <row r="142" spans="1:5" x14ac:dyDescent="0.25">
      <c r="A142" s="142"/>
      <c r="B142" s="142"/>
      <c r="C142" s="2" t="s">
        <v>35</v>
      </c>
      <c r="D142" s="4"/>
      <c r="E142" s="4"/>
    </row>
    <row r="143" spans="1:5" x14ac:dyDescent="0.25">
      <c r="A143" s="142"/>
      <c r="B143" s="142"/>
      <c r="C143" s="2" t="s">
        <v>36</v>
      </c>
      <c r="D143" s="4"/>
      <c r="E143" s="4"/>
    </row>
    <row r="144" spans="1:5" x14ac:dyDescent="0.25">
      <c r="A144" s="142"/>
      <c r="B144" s="142"/>
      <c r="C144" s="2" t="s">
        <v>37</v>
      </c>
      <c r="D144" s="2" t="s">
        <v>451</v>
      </c>
      <c r="E144" s="3">
        <v>9</v>
      </c>
    </row>
    <row r="145" spans="1:5" x14ac:dyDescent="0.25">
      <c r="A145" s="142"/>
      <c r="B145" s="142"/>
      <c r="C145" s="2" t="s">
        <v>38</v>
      </c>
      <c r="D145" s="4"/>
      <c r="E145" s="4"/>
    </row>
    <row r="146" spans="1:5" x14ac:dyDescent="0.25">
      <c r="A146" s="142"/>
      <c r="B146" s="142"/>
      <c r="C146" s="2" t="s">
        <v>39</v>
      </c>
      <c r="D146" s="4"/>
      <c r="E146" s="4"/>
    </row>
    <row r="147" spans="1:5" x14ac:dyDescent="0.25">
      <c r="A147" s="142"/>
      <c r="B147" s="142"/>
      <c r="C147" s="2" t="s">
        <v>40</v>
      </c>
      <c r="D147" s="4"/>
      <c r="E147" s="4"/>
    </row>
    <row r="148" spans="1:5" x14ac:dyDescent="0.25">
      <c r="A148" s="143"/>
      <c r="B148" s="143"/>
      <c r="C148" s="7"/>
      <c r="D148" s="5" t="s">
        <v>88</v>
      </c>
      <c r="E148" s="6">
        <f>SUM(E141:E147)</f>
        <v>117</v>
      </c>
    </row>
    <row r="149" spans="1:5" x14ac:dyDescent="0.25">
      <c r="A149" s="141" t="s">
        <v>41</v>
      </c>
      <c r="B149" s="141" t="s">
        <v>442</v>
      </c>
      <c r="C149" s="2" t="s">
        <v>42</v>
      </c>
      <c r="D149" s="2" t="s">
        <v>450</v>
      </c>
      <c r="E149" s="3">
        <v>59</v>
      </c>
    </row>
    <row r="150" spans="1:5" x14ac:dyDescent="0.25">
      <c r="A150" s="142"/>
      <c r="B150" s="142"/>
      <c r="C150" s="2" t="s">
        <v>42</v>
      </c>
      <c r="D150" s="2" t="s">
        <v>452</v>
      </c>
      <c r="E150" s="3">
        <v>3300</v>
      </c>
    </row>
    <row r="151" spans="1:5" x14ac:dyDescent="0.25">
      <c r="A151" s="142"/>
      <c r="B151" s="142"/>
      <c r="C151" s="2" t="s">
        <v>43</v>
      </c>
      <c r="D151" s="2" t="s">
        <v>452</v>
      </c>
      <c r="E151" s="3">
        <v>3500</v>
      </c>
    </row>
    <row r="152" spans="1:5" x14ac:dyDescent="0.25">
      <c r="A152" s="142"/>
      <c r="B152" s="142"/>
      <c r="C152" s="2" t="s">
        <v>43</v>
      </c>
      <c r="D152" s="2" t="s">
        <v>450</v>
      </c>
      <c r="E152" s="3">
        <v>37</v>
      </c>
    </row>
    <row r="153" spans="1:5" x14ac:dyDescent="0.25">
      <c r="A153" s="142"/>
      <c r="B153" s="142"/>
      <c r="C153" s="2" t="s">
        <v>44</v>
      </c>
      <c r="D153" s="2" t="s">
        <v>452</v>
      </c>
      <c r="E153" s="3">
        <v>11253</v>
      </c>
    </row>
    <row r="154" spans="1:5" x14ac:dyDescent="0.25">
      <c r="A154" s="142"/>
      <c r="B154" s="142"/>
      <c r="C154" s="2" t="s">
        <v>44</v>
      </c>
      <c r="D154" s="2" t="s">
        <v>450</v>
      </c>
      <c r="E154" s="3">
        <v>131</v>
      </c>
    </row>
    <row r="155" spans="1:5" x14ac:dyDescent="0.25">
      <c r="A155" s="142"/>
      <c r="B155" s="142"/>
      <c r="C155" s="2" t="s">
        <v>45</v>
      </c>
      <c r="D155" s="2" t="s">
        <v>452</v>
      </c>
      <c r="E155" s="3">
        <v>9100</v>
      </c>
    </row>
    <row r="156" spans="1:5" x14ac:dyDescent="0.25">
      <c r="A156" s="142"/>
      <c r="B156" s="142"/>
      <c r="C156" s="2" t="s">
        <v>45</v>
      </c>
      <c r="D156" s="2" t="s">
        <v>450</v>
      </c>
      <c r="E156" s="3">
        <v>105</v>
      </c>
    </row>
    <row r="157" spans="1:5" x14ac:dyDescent="0.25">
      <c r="A157" s="142"/>
      <c r="B157" s="142"/>
      <c r="C157" s="2" t="s">
        <v>46</v>
      </c>
      <c r="D157" s="2" t="s">
        <v>450</v>
      </c>
      <c r="E157" s="3">
        <v>114</v>
      </c>
    </row>
    <row r="158" spans="1:5" x14ac:dyDescent="0.25">
      <c r="A158" s="142"/>
      <c r="B158" s="142"/>
      <c r="C158" s="2" t="s">
        <v>46</v>
      </c>
      <c r="D158" s="2" t="s">
        <v>452</v>
      </c>
      <c r="E158" s="3">
        <v>11001</v>
      </c>
    </row>
    <row r="159" spans="1:5" x14ac:dyDescent="0.25">
      <c r="A159" s="142"/>
      <c r="B159" s="143"/>
      <c r="C159" s="7"/>
      <c r="D159" s="5" t="s">
        <v>88</v>
      </c>
      <c r="E159" s="6">
        <f>SUM(E149:E158)</f>
        <v>38600</v>
      </c>
    </row>
    <row r="160" spans="1:5" x14ac:dyDescent="0.25">
      <c r="A160" s="142"/>
      <c r="B160" s="141" t="s">
        <v>443</v>
      </c>
      <c r="C160" s="2" t="s">
        <v>42</v>
      </c>
      <c r="D160" s="2" t="s">
        <v>450</v>
      </c>
      <c r="E160" s="3">
        <v>59</v>
      </c>
    </row>
    <row r="161" spans="1:5" x14ac:dyDescent="0.25">
      <c r="A161" s="142"/>
      <c r="B161" s="142"/>
      <c r="C161" s="2" t="s">
        <v>43</v>
      </c>
      <c r="D161" s="2" t="s">
        <v>450</v>
      </c>
      <c r="E161" s="3">
        <v>55</v>
      </c>
    </row>
    <row r="162" spans="1:5" x14ac:dyDescent="0.25">
      <c r="A162" s="142"/>
      <c r="B162" s="142"/>
      <c r="C162" s="2" t="s">
        <v>44</v>
      </c>
      <c r="D162" s="2" t="s">
        <v>450</v>
      </c>
      <c r="E162" s="3">
        <v>146</v>
      </c>
    </row>
    <row r="163" spans="1:5" x14ac:dyDescent="0.25">
      <c r="A163" s="142"/>
      <c r="B163" s="142"/>
      <c r="C163" s="2" t="s">
        <v>45</v>
      </c>
      <c r="D163" s="2" t="s">
        <v>450</v>
      </c>
      <c r="E163" s="3">
        <v>65</v>
      </c>
    </row>
    <row r="164" spans="1:5" x14ac:dyDescent="0.25">
      <c r="A164" s="142"/>
      <c r="B164" s="142"/>
      <c r="C164" s="2" t="s">
        <v>46</v>
      </c>
      <c r="D164" s="2" t="s">
        <v>450</v>
      </c>
      <c r="E164" s="3">
        <v>150</v>
      </c>
    </row>
    <row r="165" spans="1:5" x14ac:dyDescent="0.25">
      <c r="A165" s="142"/>
      <c r="B165" s="143"/>
      <c r="C165" s="7"/>
      <c r="D165" s="5" t="s">
        <v>88</v>
      </c>
      <c r="E165" s="6">
        <f>SUM(E160:E164)</f>
        <v>475</v>
      </c>
    </row>
    <row r="166" spans="1:5" x14ac:dyDescent="0.25">
      <c r="A166" s="142"/>
      <c r="B166" s="141" t="s">
        <v>444</v>
      </c>
      <c r="C166" s="2" t="s">
        <v>42</v>
      </c>
      <c r="D166" s="2" t="s">
        <v>452</v>
      </c>
      <c r="E166" s="3">
        <v>3300</v>
      </c>
    </row>
    <row r="167" spans="1:5" x14ac:dyDescent="0.25">
      <c r="A167" s="142"/>
      <c r="B167" s="142"/>
      <c r="C167" s="2" t="s">
        <v>42</v>
      </c>
      <c r="D167" s="2" t="s">
        <v>450</v>
      </c>
      <c r="E167" s="3">
        <v>59</v>
      </c>
    </row>
    <row r="168" spans="1:5" x14ac:dyDescent="0.25">
      <c r="A168" s="142"/>
      <c r="B168" s="142"/>
      <c r="C168" s="2" t="s">
        <v>43</v>
      </c>
      <c r="D168" s="2" t="s">
        <v>452</v>
      </c>
      <c r="E168" s="3">
        <v>3500</v>
      </c>
    </row>
    <row r="169" spans="1:5" x14ac:dyDescent="0.25">
      <c r="A169" s="142"/>
      <c r="B169" s="142"/>
      <c r="C169" s="2" t="s">
        <v>43</v>
      </c>
      <c r="D169" s="2" t="s">
        <v>450</v>
      </c>
      <c r="E169" s="3">
        <v>39</v>
      </c>
    </row>
    <row r="170" spans="1:5" x14ac:dyDescent="0.25">
      <c r="A170" s="142"/>
      <c r="B170" s="142"/>
      <c r="C170" s="2" t="s">
        <v>44</v>
      </c>
      <c r="D170" s="2" t="s">
        <v>452</v>
      </c>
      <c r="E170" s="3">
        <v>11252</v>
      </c>
    </row>
    <row r="171" spans="1:5" x14ac:dyDescent="0.25">
      <c r="A171" s="142"/>
      <c r="B171" s="142"/>
      <c r="C171" s="2" t="s">
        <v>44</v>
      </c>
      <c r="D171" s="2" t="s">
        <v>450</v>
      </c>
      <c r="E171" s="3">
        <v>125</v>
      </c>
    </row>
    <row r="172" spans="1:5" x14ac:dyDescent="0.25">
      <c r="A172" s="142"/>
      <c r="B172" s="142"/>
      <c r="C172" s="2" t="s">
        <v>45</v>
      </c>
      <c r="D172" s="2" t="s">
        <v>452</v>
      </c>
      <c r="E172" s="3">
        <v>9100</v>
      </c>
    </row>
    <row r="173" spans="1:5" x14ac:dyDescent="0.25">
      <c r="A173" s="142"/>
      <c r="B173" s="142"/>
      <c r="C173" s="2" t="s">
        <v>45</v>
      </c>
      <c r="D173" s="2" t="s">
        <v>450</v>
      </c>
      <c r="E173" s="3">
        <v>74</v>
      </c>
    </row>
    <row r="174" spans="1:5" x14ac:dyDescent="0.25">
      <c r="A174" s="142"/>
      <c r="B174" s="142"/>
      <c r="C174" s="2" t="s">
        <v>46</v>
      </c>
      <c r="D174" s="2" t="s">
        <v>452</v>
      </c>
      <c r="E174" s="3">
        <v>11000</v>
      </c>
    </row>
    <row r="175" spans="1:5" x14ac:dyDescent="0.25">
      <c r="A175" s="142"/>
      <c r="B175" s="142"/>
      <c r="C175" s="2" t="s">
        <v>46</v>
      </c>
      <c r="D175" s="2" t="s">
        <v>450</v>
      </c>
      <c r="E175" s="3">
        <v>106</v>
      </c>
    </row>
    <row r="176" spans="1:5" x14ac:dyDescent="0.25">
      <c r="A176" s="142"/>
      <c r="B176" s="143"/>
      <c r="C176" s="7"/>
      <c r="D176" s="5" t="s">
        <v>88</v>
      </c>
      <c r="E176" s="6">
        <f>SUM(E166:E175)</f>
        <v>38555</v>
      </c>
    </row>
    <row r="177" spans="1:5" x14ac:dyDescent="0.25">
      <c r="A177" s="142"/>
      <c r="B177" s="141" t="s">
        <v>445</v>
      </c>
      <c r="C177" s="2" t="s">
        <v>42</v>
      </c>
      <c r="D177" s="4"/>
      <c r="E177" s="4"/>
    </row>
    <row r="178" spans="1:5" x14ac:dyDescent="0.25">
      <c r="A178" s="142"/>
      <c r="B178" s="142"/>
      <c r="C178" s="2" t="s">
        <v>43</v>
      </c>
      <c r="D178" s="4"/>
      <c r="E178" s="4"/>
    </row>
    <row r="179" spans="1:5" x14ac:dyDescent="0.25">
      <c r="A179" s="142"/>
      <c r="B179" s="142"/>
      <c r="C179" s="2" t="s">
        <v>44</v>
      </c>
      <c r="D179" s="4"/>
      <c r="E179" s="4"/>
    </row>
    <row r="180" spans="1:5" x14ac:dyDescent="0.25">
      <c r="A180" s="142"/>
      <c r="B180" s="142"/>
      <c r="C180" s="2" t="s">
        <v>45</v>
      </c>
      <c r="D180" s="4"/>
      <c r="E180" s="4"/>
    </row>
    <row r="181" spans="1:5" x14ac:dyDescent="0.25">
      <c r="A181" s="142"/>
      <c r="B181" s="142"/>
      <c r="C181" s="2" t="s">
        <v>46</v>
      </c>
      <c r="D181" s="4"/>
      <c r="E181" s="4"/>
    </row>
    <row r="182" spans="1:5" x14ac:dyDescent="0.25">
      <c r="A182" s="142"/>
      <c r="B182" s="143"/>
      <c r="C182" s="7"/>
      <c r="D182" s="5" t="s">
        <v>88</v>
      </c>
      <c r="E182" s="58">
        <f>SUM(E177:E181)</f>
        <v>0</v>
      </c>
    </row>
    <row r="183" spans="1:5" x14ac:dyDescent="0.25">
      <c r="A183" s="142"/>
      <c r="B183" s="141" t="s">
        <v>446</v>
      </c>
      <c r="C183" s="2" t="s">
        <v>42</v>
      </c>
      <c r="D183" s="4"/>
      <c r="E183" s="4"/>
    </row>
    <row r="184" spans="1:5" x14ac:dyDescent="0.25">
      <c r="A184" s="142"/>
      <c r="B184" s="142"/>
      <c r="C184" s="2" t="s">
        <v>43</v>
      </c>
      <c r="D184" s="4"/>
      <c r="E184" s="4"/>
    </row>
    <row r="185" spans="1:5" x14ac:dyDescent="0.25">
      <c r="A185" s="142"/>
      <c r="B185" s="142"/>
      <c r="C185" s="2" t="s">
        <v>44</v>
      </c>
      <c r="D185" s="4"/>
      <c r="E185" s="4"/>
    </row>
    <row r="186" spans="1:5" x14ac:dyDescent="0.25">
      <c r="A186" s="142"/>
      <c r="B186" s="142"/>
      <c r="C186" s="2" t="s">
        <v>45</v>
      </c>
      <c r="D186" s="4"/>
      <c r="E186" s="4"/>
    </row>
    <row r="187" spans="1:5" x14ac:dyDescent="0.25">
      <c r="A187" s="142"/>
      <c r="B187" s="142"/>
      <c r="C187" s="2" t="s">
        <v>46</v>
      </c>
      <c r="D187" s="4"/>
      <c r="E187" s="4"/>
    </row>
    <row r="188" spans="1:5" x14ac:dyDescent="0.25">
      <c r="A188" s="143"/>
      <c r="B188" s="143"/>
      <c r="C188" s="7"/>
      <c r="D188" s="5" t="s">
        <v>88</v>
      </c>
      <c r="E188" s="58">
        <f>SUM(E183:E187)</f>
        <v>0</v>
      </c>
    </row>
    <row r="189" spans="1:5" x14ac:dyDescent="0.25">
      <c r="A189" s="141" t="s">
        <v>47</v>
      </c>
      <c r="B189" s="141" t="s">
        <v>442</v>
      </c>
      <c r="C189" s="2" t="s">
        <v>48</v>
      </c>
      <c r="D189" s="2" t="s">
        <v>450</v>
      </c>
      <c r="E189" s="3">
        <v>79</v>
      </c>
    </row>
    <row r="190" spans="1:5" x14ac:dyDescent="0.25">
      <c r="A190" s="142"/>
      <c r="B190" s="142"/>
      <c r="C190" s="2" t="s">
        <v>49</v>
      </c>
      <c r="D190" s="2" t="s">
        <v>453</v>
      </c>
      <c r="E190" s="3">
        <v>60</v>
      </c>
    </row>
    <row r="191" spans="1:5" x14ac:dyDescent="0.25">
      <c r="A191" s="142"/>
      <c r="B191" s="142"/>
      <c r="C191" s="2" t="s">
        <v>49</v>
      </c>
      <c r="D191" s="2" t="s">
        <v>450</v>
      </c>
      <c r="E191" s="3">
        <v>65</v>
      </c>
    </row>
    <row r="192" spans="1:5" x14ac:dyDescent="0.25">
      <c r="A192" s="142"/>
      <c r="B192" s="142"/>
      <c r="C192" s="2" t="s">
        <v>50</v>
      </c>
      <c r="D192" s="2" t="s">
        <v>450</v>
      </c>
      <c r="E192" s="3">
        <v>2815</v>
      </c>
    </row>
    <row r="193" spans="1:5" x14ac:dyDescent="0.25">
      <c r="A193" s="142"/>
      <c r="B193" s="142"/>
      <c r="C193" s="2" t="s">
        <v>50</v>
      </c>
      <c r="D193" s="2" t="s">
        <v>451</v>
      </c>
      <c r="E193" s="3">
        <v>159</v>
      </c>
    </row>
    <row r="194" spans="1:5" x14ac:dyDescent="0.25">
      <c r="A194" s="142"/>
      <c r="B194" s="142"/>
      <c r="C194" s="2" t="s">
        <v>50</v>
      </c>
      <c r="D194" s="2" t="s">
        <v>452</v>
      </c>
      <c r="E194" s="3">
        <v>2750</v>
      </c>
    </row>
    <row r="195" spans="1:5" x14ac:dyDescent="0.25">
      <c r="A195" s="142"/>
      <c r="B195" s="142"/>
      <c r="C195" s="2" t="s">
        <v>50</v>
      </c>
      <c r="D195" s="2" t="s">
        <v>301</v>
      </c>
      <c r="E195" s="3">
        <v>20</v>
      </c>
    </row>
    <row r="196" spans="1:5" x14ac:dyDescent="0.25">
      <c r="A196" s="142"/>
      <c r="B196" s="142"/>
      <c r="C196" s="2" t="s">
        <v>51</v>
      </c>
      <c r="D196" s="2" t="s">
        <v>450</v>
      </c>
      <c r="E196" s="3">
        <v>78</v>
      </c>
    </row>
    <row r="197" spans="1:5" x14ac:dyDescent="0.25">
      <c r="A197" s="142"/>
      <c r="B197" s="142"/>
      <c r="C197" s="2" t="s">
        <v>52</v>
      </c>
      <c r="D197" s="2" t="s">
        <v>450</v>
      </c>
      <c r="E197" s="3">
        <v>88</v>
      </c>
    </row>
    <row r="198" spans="1:5" x14ac:dyDescent="0.25">
      <c r="A198" s="142"/>
      <c r="B198" s="142"/>
      <c r="C198" s="2" t="s">
        <v>53</v>
      </c>
      <c r="D198" s="2" t="s">
        <v>452</v>
      </c>
      <c r="E198" s="3">
        <v>26</v>
      </c>
    </row>
    <row r="199" spans="1:5" x14ac:dyDescent="0.25">
      <c r="A199" s="142"/>
      <c r="B199" s="142"/>
      <c r="C199" s="2" t="s">
        <v>53</v>
      </c>
      <c r="D199" s="2" t="s">
        <v>450</v>
      </c>
      <c r="E199" s="3">
        <v>86</v>
      </c>
    </row>
    <row r="200" spans="1:5" x14ac:dyDescent="0.25">
      <c r="A200" s="142"/>
      <c r="B200" s="143"/>
      <c r="C200" s="7"/>
      <c r="D200" s="5" t="s">
        <v>88</v>
      </c>
      <c r="E200" s="6">
        <f>SUM(E189:E199)</f>
        <v>6226</v>
      </c>
    </row>
    <row r="201" spans="1:5" x14ac:dyDescent="0.25">
      <c r="A201" s="142"/>
      <c r="B201" s="141" t="s">
        <v>443</v>
      </c>
      <c r="C201" s="2" t="s">
        <v>48</v>
      </c>
      <c r="D201" s="2" t="s">
        <v>450</v>
      </c>
      <c r="E201" s="3">
        <v>79</v>
      </c>
    </row>
    <row r="202" spans="1:5" x14ac:dyDescent="0.25">
      <c r="A202" s="142"/>
      <c r="B202" s="142"/>
      <c r="C202" s="2" t="s">
        <v>49</v>
      </c>
      <c r="D202" s="2" t="s">
        <v>450</v>
      </c>
      <c r="E202" s="3">
        <v>31</v>
      </c>
    </row>
    <row r="203" spans="1:5" x14ac:dyDescent="0.25">
      <c r="A203" s="142"/>
      <c r="B203" s="142"/>
      <c r="C203" s="2" t="s">
        <v>49</v>
      </c>
      <c r="D203" s="2" t="s">
        <v>453</v>
      </c>
      <c r="E203" s="3">
        <v>60</v>
      </c>
    </row>
    <row r="204" spans="1:5" x14ac:dyDescent="0.25">
      <c r="A204" s="142"/>
      <c r="B204" s="142"/>
      <c r="C204" s="2" t="s">
        <v>50</v>
      </c>
      <c r="D204" s="2" t="s">
        <v>451</v>
      </c>
      <c r="E204" s="3">
        <v>188</v>
      </c>
    </row>
    <row r="205" spans="1:5" x14ac:dyDescent="0.25">
      <c r="A205" s="142"/>
      <c r="B205" s="142"/>
      <c r="C205" s="2" t="s">
        <v>50</v>
      </c>
      <c r="D205" s="2" t="s">
        <v>301</v>
      </c>
      <c r="E205" s="3">
        <v>20</v>
      </c>
    </row>
    <row r="206" spans="1:5" x14ac:dyDescent="0.25">
      <c r="A206" s="142"/>
      <c r="B206" s="142"/>
      <c r="C206" s="2" t="s">
        <v>50</v>
      </c>
      <c r="D206" s="2" t="s">
        <v>450</v>
      </c>
      <c r="E206" s="3">
        <v>2813</v>
      </c>
    </row>
    <row r="207" spans="1:5" x14ac:dyDescent="0.25">
      <c r="A207" s="142"/>
      <c r="B207" s="142"/>
      <c r="C207" s="2" t="s">
        <v>51</v>
      </c>
      <c r="D207" s="2" t="s">
        <v>450</v>
      </c>
      <c r="E207" s="3">
        <v>78</v>
      </c>
    </row>
    <row r="208" spans="1:5" x14ac:dyDescent="0.25">
      <c r="A208" s="142"/>
      <c r="B208" s="142"/>
      <c r="C208" s="2" t="s">
        <v>52</v>
      </c>
      <c r="D208" s="2" t="s">
        <v>450</v>
      </c>
      <c r="E208" s="3">
        <v>88</v>
      </c>
    </row>
    <row r="209" spans="1:5" x14ac:dyDescent="0.25">
      <c r="A209" s="142"/>
      <c r="B209" s="142"/>
      <c r="C209" s="2" t="s">
        <v>53</v>
      </c>
      <c r="D209" s="2" t="s">
        <v>450</v>
      </c>
      <c r="E209" s="3">
        <v>83</v>
      </c>
    </row>
    <row r="210" spans="1:5" x14ac:dyDescent="0.25">
      <c r="A210" s="142"/>
      <c r="B210" s="142"/>
      <c r="C210" s="2" t="s">
        <v>53</v>
      </c>
      <c r="D210" s="2" t="s">
        <v>452</v>
      </c>
      <c r="E210" s="3">
        <v>29</v>
      </c>
    </row>
    <row r="211" spans="1:5" x14ac:dyDescent="0.25">
      <c r="A211" s="142"/>
      <c r="B211" s="143"/>
      <c r="C211" s="7"/>
      <c r="D211" s="5" t="s">
        <v>88</v>
      </c>
      <c r="E211" s="6">
        <f>SUM(E201:E210)</f>
        <v>3469</v>
      </c>
    </row>
    <row r="212" spans="1:5" x14ac:dyDescent="0.25">
      <c r="A212" s="142"/>
      <c r="B212" s="141" t="s">
        <v>444</v>
      </c>
      <c r="C212" s="2" t="s">
        <v>48</v>
      </c>
      <c r="D212" s="2" t="s">
        <v>450</v>
      </c>
      <c r="E212" s="3">
        <v>79</v>
      </c>
    </row>
    <row r="213" spans="1:5" x14ac:dyDescent="0.25">
      <c r="A213" s="142"/>
      <c r="B213" s="142"/>
      <c r="C213" s="2" t="s">
        <v>49</v>
      </c>
      <c r="D213" s="2" t="s">
        <v>453</v>
      </c>
      <c r="E213" s="3">
        <v>60</v>
      </c>
    </row>
    <row r="214" spans="1:5" x14ac:dyDescent="0.25">
      <c r="A214" s="142"/>
      <c r="B214" s="142"/>
      <c r="C214" s="2" t="s">
        <v>49</v>
      </c>
      <c r="D214" s="2" t="s">
        <v>450</v>
      </c>
      <c r="E214" s="3">
        <v>66</v>
      </c>
    </row>
    <row r="215" spans="1:5" x14ac:dyDescent="0.25">
      <c r="A215" s="142"/>
      <c r="B215" s="142"/>
      <c r="C215" s="2" t="s">
        <v>50</v>
      </c>
      <c r="D215" s="2" t="s">
        <v>450</v>
      </c>
      <c r="E215" s="3">
        <v>2814</v>
      </c>
    </row>
    <row r="216" spans="1:5" x14ac:dyDescent="0.25">
      <c r="A216" s="142"/>
      <c r="B216" s="142"/>
      <c r="C216" s="2" t="s">
        <v>50</v>
      </c>
      <c r="D216" s="2" t="s">
        <v>301</v>
      </c>
      <c r="E216" s="3">
        <v>20</v>
      </c>
    </row>
    <row r="217" spans="1:5" x14ac:dyDescent="0.25">
      <c r="A217" s="142"/>
      <c r="B217" s="142"/>
      <c r="C217" s="2" t="s">
        <v>50</v>
      </c>
      <c r="D217" s="2" t="s">
        <v>451</v>
      </c>
      <c r="E217" s="3">
        <v>162</v>
      </c>
    </row>
    <row r="218" spans="1:5" x14ac:dyDescent="0.25">
      <c r="A218" s="142"/>
      <c r="B218" s="142"/>
      <c r="C218" s="2" t="s">
        <v>50</v>
      </c>
      <c r="D218" s="2" t="s">
        <v>452</v>
      </c>
      <c r="E218" s="3">
        <v>2750</v>
      </c>
    </row>
    <row r="219" spans="1:5" x14ac:dyDescent="0.25">
      <c r="A219" s="142"/>
      <c r="B219" s="142"/>
      <c r="C219" s="2" t="s">
        <v>51</v>
      </c>
      <c r="D219" s="2" t="s">
        <v>450</v>
      </c>
      <c r="E219" s="3">
        <v>78</v>
      </c>
    </row>
    <row r="220" spans="1:5" x14ac:dyDescent="0.25">
      <c r="A220" s="142"/>
      <c r="B220" s="142"/>
      <c r="C220" s="2" t="s">
        <v>52</v>
      </c>
      <c r="D220" s="2" t="s">
        <v>450</v>
      </c>
      <c r="E220" s="3">
        <v>88</v>
      </c>
    </row>
    <row r="221" spans="1:5" x14ac:dyDescent="0.25">
      <c r="A221" s="142"/>
      <c r="B221" s="142"/>
      <c r="C221" s="2" t="s">
        <v>53</v>
      </c>
      <c r="D221" s="2" t="s">
        <v>452</v>
      </c>
      <c r="E221" s="3">
        <v>28</v>
      </c>
    </row>
    <row r="222" spans="1:5" x14ac:dyDescent="0.25">
      <c r="A222" s="142"/>
      <c r="B222" s="142"/>
      <c r="C222" s="2" t="s">
        <v>53</v>
      </c>
      <c r="D222" s="2" t="s">
        <v>450</v>
      </c>
      <c r="E222" s="3">
        <v>86</v>
      </c>
    </row>
    <row r="223" spans="1:5" x14ac:dyDescent="0.25">
      <c r="A223" s="142"/>
      <c r="B223" s="143"/>
      <c r="C223" s="7"/>
      <c r="D223" s="5" t="s">
        <v>88</v>
      </c>
      <c r="E223" s="6">
        <f>SUM(E212:E222)</f>
        <v>6231</v>
      </c>
    </row>
    <row r="224" spans="1:5" x14ac:dyDescent="0.25">
      <c r="A224" s="142"/>
      <c r="B224" s="141" t="s">
        <v>445</v>
      </c>
      <c r="C224" s="2" t="s">
        <v>48</v>
      </c>
      <c r="D224" s="4"/>
      <c r="E224" s="4"/>
    </row>
    <row r="225" spans="1:5" x14ac:dyDescent="0.25">
      <c r="A225" s="142"/>
      <c r="B225" s="142"/>
      <c r="C225" s="2" t="s">
        <v>49</v>
      </c>
      <c r="D225" s="4"/>
      <c r="E225" s="4"/>
    </row>
    <row r="226" spans="1:5" x14ac:dyDescent="0.25">
      <c r="A226" s="142"/>
      <c r="B226" s="142"/>
      <c r="C226" s="2" t="s">
        <v>50</v>
      </c>
      <c r="D226" s="4"/>
      <c r="E226" s="4"/>
    </row>
    <row r="227" spans="1:5" x14ac:dyDescent="0.25">
      <c r="A227" s="142"/>
      <c r="B227" s="142"/>
      <c r="C227" s="2" t="s">
        <v>51</v>
      </c>
      <c r="D227" s="4"/>
      <c r="E227" s="4"/>
    </row>
    <row r="228" spans="1:5" x14ac:dyDescent="0.25">
      <c r="A228" s="142"/>
      <c r="B228" s="142"/>
      <c r="C228" s="2" t="s">
        <v>52</v>
      </c>
      <c r="D228" s="4"/>
      <c r="E228" s="4"/>
    </row>
    <row r="229" spans="1:5" x14ac:dyDescent="0.25">
      <c r="A229" s="142"/>
      <c r="B229" s="142"/>
      <c r="C229" s="2" t="s">
        <v>53</v>
      </c>
      <c r="D229" s="4"/>
      <c r="E229" s="4"/>
    </row>
    <row r="230" spans="1:5" x14ac:dyDescent="0.25">
      <c r="A230" s="142"/>
      <c r="B230" s="143"/>
      <c r="C230" s="7"/>
      <c r="D230" s="5" t="s">
        <v>88</v>
      </c>
      <c r="E230" s="58">
        <f>SUM(E224:E229)</f>
        <v>0</v>
      </c>
    </row>
    <row r="231" spans="1:5" x14ac:dyDescent="0.25">
      <c r="A231" s="142"/>
      <c r="B231" s="141" t="s">
        <v>446</v>
      </c>
      <c r="C231" s="2" t="s">
        <v>48</v>
      </c>
      <c r="D231" s="4"/>
      <c r="E231" s="4"/>
    </row>
    <row r="232" spans="1:5" x14ac:dyDescent="0.25">
      <c r="A232" s="142"/>
      <c r="B232" s="142"/>
      <c r="C232" s="2" t="s">
        <v>49</v>
      </c>
      <c r="D232" s="4"/>
      <c r="E232" s="4"/>
    </row>
    <row r="233" spans="1:5" x14ac:dyDescent="0.25">
      <c r="A233" s="142"/>
      <c r="B233" s="142"/>
      <c r="C233" s="2" t="s">
        <v>50</v>
      </c>
      <c r="D233" s="2" t="s">
        <v>451</v>
      </c>
      <c r="E233" s="3">
        <v>3</v>
      </c>
    </row>
    <row r="234" spans="1:5" x14ac:dyDescent="0.25">
      <c r="A234" s="142"/>
      <c r="B234" s="142"/>
      <c r="C234" s="2" t="s">
        <v>51</v>
      </c>
      <c r="D234" s="4"/>
      <c r="E234" s="4"/>
    </row>
    <row r="235" spans="1:5" x14ac:dyDescent="0.25">
      <c r="A235" s="142"/>
      <c r="B235" s="142"/>
      <c r="C235" s="2" t="s">
        <v>52</v>
      </c>
      <c r="D235" s="4"/>
      <c r="E235" s="4"/>
    </row>
    <row r="236" spans="1:5" x14ac:dyDescent="0.25">
      <c r="A236" s="142"/>
      <c r="B236" s="142"/>
      <c r="C236" s="2" t="s">
        <v>53</v>
      </c>
      <c r="D236" s="4"/>
      <c r="E236" s="4"/>
    </row>
    <row r="237" spans="1:5" x14ac:dyDescent="0.25">
      <c r="A237" s="143"/>
      <c r="B237" s="143"/>
      <c r="C237" s="7"/>
      <c r="D237" s="5" t="s">
        <v>88</v>
      </c>
      <c r="E237" s="6">
        <f>SUM(E231:E236)</f>
        <v>3</v>
      </c>
    </row>
    <row r="238" spans="1:5" x14ac:dyDescent="0.25">
      <c r="A238" s="141" t="s">
        <v>54</v>
      </c>
      <c r="B238" s="141" t="s">
        <v>442</v>
      </c>
      <c r="C238" s="2" t="s">
        <v>55</v>
      </c>
      <c r="D238" s="2" t="s">
        <v>452</v>
      </c>
      <c r="E238" s="3">
        <v>2250</v>
      </c>
    </row>
    <row r="239" spans="1:5" x14ac:dyDescent="0.25">
      <c r="A239" s="142"/>
      <c r="B239" s="142"/>
      <c r="C239" s="2" t="s">
        <v>55</v>
      </c>
      <c r="D239" s="2" t="s">
        <v>453</v>
      </c>
      <c r="E239" s="3">
        <v>18</v>
      </c>
    </row>
    <row r="240" spans="1:5" x14ac:dyDescent="0.25">
      <c r="A240" s="142"/>
      <c r="B240" s="142"/>
      <c r="C240" s="2" t="s">
        <v>55</v>
      </c>
      <c r="D240" s="2" t="s">
        <v>450</v>
      </c>
      <c r="E240" s="3">
        <v>71</v>
      </c>
    </row>
    <row r="241" spans="1:5" x14ac:dyDescent="0.25">
      <c r="A241" s="142"/>
      <c r="B241" s="142"/>
      <c r="C241" s="2" t="s">
        <v>55</v>
      </c>
      <c r="D241" s="2" t="s">
        <v>451</v>
      </c>
      <c r="E241" s="3">
        <v>19</v>
      </c>
    </row>
    <row r="242" spans="1:5" x14ac:dyDescent="0.25">
      <c r="A242" s="142"/>
      <c r="B242" s="142"/>
      <c r="C242" s="2" t="s">
        <v>56</v>
      </c>
      <c r="D242" s="2" t="s">
        <v>450</v>
      </c>
      <c r="E242" s="3">
        <v>100</v>
      </c>
    </row>
    <row r="243" spans="1:5" x14ac:dyDescent="0.25">
      <c r="A243" s="142"/>
      <c r="B243" s="142"/>
      <c r="C243" s="2" t="s">
        <v>56</v>
      </c>
      <c r="D243" s="2" t="s">
        <v>452</v>
      </c>
      <c r="E243" s="3">
        <v>3401</v>
      </c>
    </row>
    <row r="244" spans="1:5" x14ac:dyDescent="0.25">
      <c r="A244" s="142"/>
      <c r="B244" s="142"/>
      <c r="C244" s="2" t="s">
        <v>56</v>
      </c>
      <c r="D244" s="2" t="s">
        <v>453</v>
      </c>
      <c r="E244" s="3">
        <v>35</v>
      </c>
    </row>
    <row r="245" spans="1:5" x14ac:dyDescent="0.25">
      <c r="A245" s="142"/>
      <c r="B245" s="142"/>
      <c r="C245" s="2" t="s">
        <v>57</v>
      </c>
      <c r="D245" s="2" t="s">
        <v>450</v>
      </c>
      <c r="E245" s="3">
        <v>97</v>
      </c>
    </row>
    <row r="246" spans="1:5" x14ac:dyDescent="0.25">
      <c r="A246" s="142"/>
      <c r="B246" s="142"/>
      <c r="C246" s="2" t="s">
        <v>57</v>
      </c>
      <c r="D246" s="2" t="s">
        <v>453</v>
      </c>
      <c r="E246" s="3">
        <v>14</v>
      </c>
    </row>
    <row r="247" spans="1:5" x14ac:dyDescent="0.25">
      <c r="A247" s="142"/>
      <c r="B247" s="142"/>
      <c r="C247" s="2" t="s">
        <v>57</v>
      </c>
      <c r="D247" s="2" t="s">
        <v>452</v>
      </c>
      <c r="E247" s="3">
        <v>9100</v>
      </c>
    </row>
    <row r="248" spans="1:5" x14ac:dyDescent="0.25">
      <c r="A248" s="142"/>
      <c r="B248" s="142"/>
      <c r="C248" s="2" t="s">
        <v>58</v>
      </c>
      <c r="D248" s="2" t="s">
        <v>452</v>
      </c>
      <c r="E248" s="3">
        <v>7465</v>
      </c>
    </row>
    <row r="249" spans="1:5" x14ac:dyDescent="0.25">
      <c r="A249" s="142"/>
      <c r="B249" s="142"/>
      <c r="C249" s="2" t="s">
        <v>58</v>
      </c>
      <c r="D249" s="2" t="s">
        <v>453</v>
      </c>
      <c r="E249" s="3">
        <v>14</v>
      </c>
    </row>
    <row r="250" spans="1:5" x14ac:dyDescent="0.25">
      <c r="A250" s="142"/>
      <c r="B250" s="142"/>
      <c r="C250" s="2" t="s">
        <v>58</v>
      </c>
      <c r="D250" s="2" t="s">
        <v>450</v>
      </c>
      <c r="E250" s="3">
        <v>65</v>
      </c>
    </row>
    <row r="251" spans="1:5" x14ac:dyDescent="0.25">
      <c r="A251" s="142"/>
      <c r="B251" s="142"/>
      <c r="C251" s="2" t="s">
        <v>59</v>
      </c>
      <c r="D251" s="2" t="s">
        <v>452</v>
      </c>
      <c r="E251" s="3">
        <v>6882</v>
      </c>
    </row>
    <row r="252" spans="1:5" x14ac:dyDescent="0.25">
      <c r="A252" s="142"/>
      <c r="B252" s="142"/>
      <c r="C252" s="2" t="s">
        <v>59</v>
      </c>
      <c r="D252" s="2" t="s">
        <v>453</v>
      </c>
      <c r="E252" s="3">
        <v>52</v>
      </c>
    </row>
    <row r="253" spans="1:5" x14ac:dyDescent="0.25">
      <c r="A253" s="142"/>
      <c r="B253" s="142"/>
      <c r="C253" s="2" t="s">
        <v>59</v>
      </c>
      <c r="D253" s="2" t="s">
        <v>450</v>
      </c>
      <c r="E253" s="3">
        <v>61</v>
      </c>
    </row>
    <row r="254" spans="1:5" x14ac:dyDescent="0.25">
      <c r="A254" s="142"/>
      <c r="B254" s="142"/>
      <c r="C254" s="2" t="s">
        <v>60</v>
      </c>
      <c r="D254" s="2" t="s">
        <v>452</v>
      </c>
      <c r="E254" s="3">
        <v>9204</v>
      </c>
    </row>
    <row r="255" spans="1:5" x14ac:dyDescent="0.25">
      <c r="A255" s="142"/>
      <c r="B255" s="142"/>
      <c r="C255" s="2" t="s">
        <v>60</v>
      </c>
      <c r="D255" s="2" t="s">
        <v>450</v>
      </c>
      <c r="E255" s="3">
        <v>241</v>
      </c>
    </row>
    <row r="256" spans="1:5" x14ac:dyDescent="0.25">
      <c r="A256" s="142"/>
      <c r="B256" s="142"/>
      <c r="C256" s="2" t="s">
        <v>60</v>
      </c>
      <c r="D256" s="2" t="s">
        <v>451</v>
      </c>
      <c r="E256" s="3">
        <v>2590</v>
      </c>
    </row>
    <row r="257" spans="1:5" x14ac:dyDescent="0.25">
      <c r="A257" s="142"/>
      <c r="B257" s="142"/>
      <c r="C257" s="2" t="s">
        <v>60</v>
      </c>
      <c r="D257" s="2" t="s">
        <v>453</v>
      </c>
      <c r="E257" s="3">
        <v>137</v>
      </c>
    </row>
    <row r="258" spans="1:5" x14ac:dyDescent="0.25">
      <c r="A258" s="142"/>
      <c r="B258" s="142"/>
      <c r="C258" s="2" t="s">
        <v>61</v>
      </c>
      <c r="D258" s="2" t="s">
        <v>452</v>
      </c>
      <c r="E258" s="3">
        <v>12500</v>
      </c>
    </row>
    <row r="259" spans="1:5" x14ac:dyDescent="0.25">
      <c r="A259" s="142"/>
      <c r="B259" s="142"/>
      <c r="C259" s="2" t="s">
        <v>61</v>
      </c>
      <c r="D259" s="2" t="s">
        <v>453</v>
      </c>
      <c r="E259" s="3">
        <v>36</v>
      </c>
    </row>
    <row r="260" spans="1:5" x14ac:dyDescent="0.25">
      <c r="A260" s="142"/>
      <c r="B260" s="142"/>
      <c r="C260" s="2" t="s">
        <v>61</v>
      </c>
      <c r="D260" s="2" t="s">
        <v>450</v>
      </c>
      <c r="E260" s="3">
        <v>92</v>
      </c>
    </row>
    <row r="261" spans="1:5" x14ac:dyDescent="0.25">
      <c r="A261" s="142"/>
      <c r="B261" s="143"/>
      <c r="C261" s="7"/>
      <c r="D261" s="5" t="s">
        <v>88</v>
      </c>
      <c r="E261" s="6">
        <f>SUM(E238:E260)</f>
        <v>54444</v>
      </c>
    </row>
    <row r="262" spans="1:5" x14ac:dyDescent="0.25">
      <c r="A262" s="142"/>
      <c r="B262" s="141" t="s">
        <v>443</v>
      </c>
      <c r="C262" s="2" t="s">
        <v>55</v>
      </c>
      <c r="D262" s="2" t="s">
        <v>451</v>
      </c>
      <c r="E262" s="3">
        <v>19</v>
      </c>
    </row>
    <row r="263" spans="1:5" x14ac:dyDescent="0.25">
      <c r="A263" s="142"/>
      <c r="B263" s="142"/>
      <c r="C263" s="2" t="s">
        <v>55</v>
      </c>
      <c r="D263" s="2" t="s">
        <v>453</v>
      </c>
      <c r="E263" s="3">
        <v>17</v>
      </c>
    </row>
    <row r="264" spans="1:5" x14ac:dyDescent="0.25">
      <c r="A264" s="142"/>
      <c r="B264" s="142"/>
      <c r="C264" s="2" t="s">
        <v>55</v>
      </c>
      <c r="D264" s="2" t="s">
        <v>452</v>
      </c>
      <c r="E264" s="3">
        <v>2250</v>
      </c>
    </row>
    <row r="265" spans="1:5" x14ac:dyDescent="0.25">
      <c r="A265" s="142"/>
      <c r="B265" s="142"/>
      <c r="C265" s="2" t="s">
        <v>55</v>
      </c>
      <c r="D265" s="2" t="s">
        <v>450</v>
      </c>
      <c r="E265" s="3">
        <v>72</v>
      </c>
    </row>
    <row r="266" spans="1:5" x14ac:dyDescent="0.25">
      <c r="A266" s="142"/>
      <c r="B266" s="142"/>
      <c r="C266" s="2" t="s">
        <v>56</v>
      </c>
      <c r="D266" s="2" t="s">
        <v>450</v>
      </c>
      <c r="E266" s="3">
        <v>100</v>
      </c>
    </row>
    <row r="267" spans="1:5" x14ac:dyDescent="0.25">
      <c r="A267" s="142"/>
      <c r="B267" s="142"/>
      <c r="C267" s="2" t="s">
        <v>56</v>
      </c>
      <c r="D267" s="2" t="s">
        <v>452</v>
      </c>
      <c r="E267" s="3">
        <v>3401</v>
      </c>
    </row>
    <row r="268" spans="1:5" x14ac:dyDescent="0.25">
      <c r="A268" s="142"/>
      <c r="B268" s="142"/>
      <c r="C268" s="2" t="s">
        <v>56</v>
      </c>
      <c r="D268" s="2" t="s">
        <v>453</v>
      </c>
      <c r="E268" s="3">
        <v>33</v>
      </c>
    </row>
    <row r="269" spans="1:5" x14ac:dyDescent="0.25">
      <c r="A269" s="142"/>
      <c r="B269" s="142"/>
      <c r="C269" s="2" t="s">
        <v>57</v>
      </c>
      <c r="D269" s="2" t="s">
        <v>452</v>
      </c>
      <c r="E269" s="3">
        <v>0</v>
      </c>
    </row>
    <row r="270" spans="1:5" x14ac:dyDescent="0.25">
      <c r="A270" s="142"/>
      <c r="B270" s="142"/>
      <c r="C270" s="2" t="s">
        <v>57</v>
      </c>
      <c r="D270" s="2" t="s">
        <v>453</v>
      </c>
      <c r="E270" s="3">
        <v>12</v>
      </c>
    </row>
    <row r="271" spans="1:5" x14ac:dyDescent="0.25">
      <c r="A271" s="142"/>
      <c r="B271" s="142"/>
      <c r="C271" s="2" t="s">
        <v>57</v>
      </c>
      <c r="D271" s="2" t="s">
        <v>450</v>
      </c>
      <c r="E271" s="3">
        <v>97</v>
      </c>
    </row>
    <row r="272" spans="1:5" x14ac:dyDescent="0.25">
      <c r="A272" s="142"/>
      <c r="B272" s="142"/>
      <c r="C272" s="2" t="s">
        <v>58</v>
      </c>
      <c r="D272" s="2" t="s">
        <v>450</v>
      </c>
      <c r="E272" s="3">
        <v>65</v>
      </c>
    </row>
    <row r="273" spans="1:5" x14ac:dyDescent="0.25">
      <c r="A273" s="142"/>
      <c r="B273" s="142"/>
      <c r="C273" s="2" t="s">
        <v>58</v>
      </c>
      <c r="D273" s="2" t="s">
        <v>453</v>
      </c>
      <c r="E273" s="3">
        <v>13</v>
      </c>
    </row>
    <row r="274" spans="1:5" x14ac:dyDescent="0.25">
      <c r="A274" s="142"/>
      <c r="B274" s="142"/>
      <c r="C274" s="2" t="s">
        <v>59</v>
      </c>
      <c r="D274" s="2" t="s">
        <v>450</v>
      </c>
      <c r="E274" s="3">
        <v>59</v>
      </c>
    </row>
    <row r="275" spans="1:5" x14ac:dyDescent="0.25">
      <c r="A275" s="142"/>
      <c r="B275" s="142"/>
      <c r="C275" s="2" t="s">
        <v>59</v>
      </c>
      <c r="D275" s="2" t="s">
        <v>453</v>
      </c>
      <c r="E275" s="3">
        <v>52</v>
      </c>
    </row>
    <row r="276" spans="1:5" x14ac:dyDescent="0.25">
      <c r="A276" s="142"/>
      <c r="B276" s="142"/>
      <c r="C276" s="2" t="s">
        <v>60</v>
      </c>
      <c r="D276" s="2" t="s">
        <v>453</v>
      </c>
      <c r="E276" s="3">
        <v>136</v>
      </c>
    </row>
    <row r="277" spans="1:5" x14ac:dyDescent="0.25">
      <c r="A277" s="142"/>
      <c r="B277" s="142"/>
      <c r="C277" s="2" t="s">
        <v>60</v>
      </c>
      <c r="D277" s="2" t="s">
        <v>450</v>
      </c>
      <c r="E277" s="3">
        <v>214</v>
      </c>
    </row>
    <row r="278" spans="1:5" x14ac:dyDescent="0.25">
      <c r="A278" s="142"/>
      <c r="B278" s="142"/>
      <c r="C278" s="2" t="s">
        <v>61</v>
      </c>
      <c r="D278" s="2" t="s">
        <v>453</v>
      </c>
      <c r="E278" s="3">
        <v>33</v>
      </c>
    </row>
    <row r="279" spans="1:5" x14ac:dyDescent="0.25">
      <c r="A279" s="142"/>
      <c r="B279" s="142"/>
      <c r="C279" s="2" t="s">
        <v>61</v>
      </c>
      <c r="D279" s="2" t="s">
        <v>450</v>
      </c>
      <c r="E279" s="3">
        <v>92</v>
      </c>
    </row>
    <row r="280" spans="1:5" x14ac:dyDescent="0.25">
      <c r="A280" s="142"/>
      <c r="B280" s="143"/>
      <c r="C280" s="7"/>
      <c r="D280" s="5" t="s">
        <v>88</v>
      </c>
      <c r="E280" s="6">
        <f>SUM(E262:E279)</f>
        <v>6665</v>
      </c>
    </row>
    <row r="281" spans="1:5" x14ac:dyDescent="0.25">
      <c r="A281" s="142"/>
      <c r="B281" s="141" t="s">
        <v>444</v>
      </c>
      <c r="C281" s="2" t="s">
        <v>55</v>
      </c>
      <c r="D281" s="2" t="s">
        <v>451</v>
      </c>
      <c r="E281" s="3">
        <v>19</v>
      </c>
    </row>
    <row r="282" spans="1:5" x14ac:dyDescent="0.25">
      <c r="A282" s="142"/>
      <c r="B282" s="142"/>
      <c r="C282" s="2" t="s">
        <v>55</v>
      </c>
      <c r="D282" s="2" t="s">
        <v>453</v>
      </c>
      <c r="E282" s="3">
        <v>18</v>
      </c>
    </row>
    <row r="283" spans="1:5" x14ac:dyDescent="0.25">
      <c r="A283" s="142"/>
      <c r="B283" s="142"/>
      <c r="C283" s="2" t="s">
        <v>55</v>
      </c>
      <c r="D283" s="2" t="s">
        <v>452</v>
      </c>
      <c r="E283" s="3">
        <v>4500</v>
      </c>
    </row>
    <row r="284" spans="1:5" x14ac:dyDescent="0.25">
      <c r="A284" s="142"/>
      <c r="B284" s="142"/>
      <c r="C284" s="2" t="s">
        <v>55</v>
      </c>
      <c r="D284" s="2" t="s">
        <v>450</v>
      </c>
      <c r="E284" s="3">
        <v>71</v>
      </c>
    </row>
    <row r="285" spans="1:5" x14ac:dyDescent="0.25">
      <c r="A285" s="142"/>
      <c r="B285" s="142"/>
      <c r="C285" s="2" t="s">
        <v>56</v>
      </c>
      <c r="D285" s="2" t="s">
        <v>452</v>
      </c>
      <c r="E285" s="3">
        <v>6802</v>
      </c>
    </row>
    <row r="286" spans="1:5" x14ac:dyDescent="0.25">
      <c r="A286" s="142"/>
      <c r="B286" s="142"/>
      <c r="C286" s="2" t="s">
        <v>56</v>
      </c>
      <c r="D286" s="2" t="s">
        <v>453</v>
      </c>
      <c r="E286" s="3">
        <v>37</v>
      </c>
    </row>
    <row r="287" spans="1:5" x14ac:dyDescent="0.25">
      <c r="A287" s="142"/>
      <c r="B287" s="142"/>
      <c r="C287" s="2" t="s">
        <v>56</v>
      </c>
      <c r="D287" s="2" t="s">
        <v>450</v>
      </c>
      <c r="E287" s="3">
        <v>100</v>
      </c>
    </row>
    <row r="288" spans="1:5" x14ac:dyDescent="0.25">
      <c r="A288" s="142"/>
      <c r="B288" s="142"/>
      <c r="C288" s="2" t="s">
        <v>57</v>
      </c>
      <c r="D288" s="2" t="s">
        <v>453</v>
      </c>
      <c r="E288" s="3">
        <v>15</v>
      </c>
    </row>
    <row r="289" spans="1:5" x14ac:dyDescent="0.25">
      <c r="A289" s="142"/>
      <c r="B289" s="142"/>
      <c r="C289" s="2" t="s">
        <v>57</v>
      </c>
      <c r="D289" s="2" t="s">
        <v>450</v>
      </c>
      <c r="E289" s="3">
        <v>97</v>
      </c>
    </row>
    <row r="290" spans="1:5" x14ac:dyDescent="0.25">
      <c r="A290" s="142"/>
      <c r="B290" s="142"/>
      <c r="C290" s="2" t="s">
        <v>57</v>
      </c>
      <c r="D290" s="2" t="s">
        <v>452</v>
      </c>
      <c r="E290" s="3">
        <v>9100</v>
      </c>
    </row>
    <row r="291" spans="1:5" x14ac:dyDescent="0.25">
      <c r="A291" s="142"/>
      <c r="B291" s="142"/>
      <c r="C291" s="2" t="s">
        <v>58</v>
      </c>
      <c r="D291" s="2" t="s">
        <v>453</v>
      </c>
      <c r="E291" s="3">
        <v>14</v>
      </c>
    </row>
    <row r="292" spans="1:5" x14ac:dyDescent="0.25">
      <c r="A292" s="142"/>
      <c r="B292" s="142"/>
      <c r="C292" s="2" t="s">
        <v>58</v>
      </c>
      <c r="D292" s="2" t="s">
        <v>450</v>
      </c>
      <c r="E292" s="3">
        <v>64</v>
      </c>
    </row>
    <row r="293" spans="1:5" x14ac:dyDescent="0.25">
      <c r="A293" s="142"/>
      <c r="B293" s="142"/>
      <c r="C293" s="2" t="s">
        <v>58</v>
      </c>
      <c r="D293" s="2" t="s">
        <v>452</v>
      </c>
      <c r="E293" s="3">
        <v>7465</v>
      </c>
    </row>
    <row r="294" spans="1:5" x14ac:dyDescent="0.25">
      <c r="A294" s="142"/>
      <c r="B294" s="142"/>
      <c r="C294" s="2" t="s">
        <v>59</v>
      </c>
      <c r="D294" s="2" t="s">
        <v>452</v>
      </c>
      <c r="E294" s="3">
        <v>6882</v>
      </c>
    </row>
    <row r="295" spans="1:5" x14ac:dyDescent="0.25">
      <c r="A295" s="142"/>
      <c r="B295" s="142"/>
      <c r="C295" s="2" t="s">
        <v>59</v>
      </c>
      <c r="D295" s="2" t="s">
        <v>450</v>
      </c>
      <c r="E295" s="3">
        <v>61</v>
      </c>
    </row>
    <row r="296" spans="1:5" x14ac:dyDescent="0.25">
      <c r="A296" s="142"/>
      <c r="B296" s="142"/>
      <c r="C296" s="2" t="s">
        <v>59</v>
      </c>
      <c r="D296" s="2" t="s">
        <v>453</v>
      </c>
      <c r="E296" s="3">
        <v>52</v>
      </c>
    </row>
    <row r="297" spans="1:5" x14ac:dyDescent="0.25">
      <c r="A297" s="142"/>
      <c r="B297" s="142"/>
      <c r="C297" s="2" t="s">
        <v>60</v>
      </c>
      <c r="D297" s="2" t="s">
        <v>453</v>
      </c>
      <c r="E297" s="3">
        <v>137</v>
      </c>
    </row>
    <row r="298" spans="1:5" x14ac:dyDescent="0.25">
      <c r="A298" s="142"/>
      <c r="B298" s="142"/>
      <c r="C298" s="2" t="s">
        <v>60</v>
      </c>
      <c r="D298" s="2" t="s">
        <v>452</v>
      </c>
      <c r="E298" s="3">
        <v>7276</v>
      </c>
    </row>
    <row r="299" spans="1:5" x14ac:dyDescent="0.25">
      <c r="A299" s="142"/>
      <c r="B299" s="142"/>
      <c r="C299" s="2" t="s">
        <v>60</v>
      </c>
      <c r="D299" s="2" t="s">
        <v>450</v>
      </c>
      <c r="E299" s="3">
        <v>245</v>
      </c>
    </row>
    <row r="300" spans="1:5" x14ac:dyDescent="0.25">
      <c r="A300" s="142"/>
      <c r="B300" s="142"/>
      <c r="C300" s="2" t="s">
        <v>61</v>
      </c>
      <c r="D300" s="2" t="s">
        <v>452</v>
      </c>
      <c r="E300" s="3">
        <v>12500</v>
      </c>
    </row>
    <row r="301" spans="1:5" x14ac:dyDescent="0.25">
      <c r="A301" s="142"/>
      <c r="B301" s="142"/>
      <c r="C301" s="2" t="s">
        <v>61</v>
      </c>
      <c r="D301" s="2" t="s">
        <v>453</v>
      </c>
      <c r="E301" s="3">
        <v>36</v>
      </c>
    </row>
    <row r="302" spans="1:5" x14ac:dyDescent="0.25">
      <c r="A302" s="142"/>
      <c r="B302" s="142"/>
      <c r="C302" s="2" t="s">
        <v>61</v>
      </c>
      <c r="D302" s="2" t="s">
        <v>450</v>
      </c>
      <c r="E302" s="3">
        <v>92</v>
      </c>
    </row>
    <row r="303" spans="1:5" x14ac:dyDescent="0.25">
      <c r="A303" s="142"/>
      <c r="B303" s="143"/>
      <c r="C303" s="7"/>
      <c r="D303" s="5" t="s">
        <v>88</v>
      </c>
      <c r="E303" s="6">
        <f>SUM(E281:E302)</f>
        <v>55583</v>
      </c>
    </row>
    <row r="304" spans="1:5" x14ac:dyDescent="0.25">
      <c r="A304" s="142"/>
      <c r="B304" s="141" t="s">
        <v>445</v>
      </c>
      <c r="C304" s="2" t="s">
        <v>55</v>
      </c>
      <c r="D304" s="4"/>
      <c r="E304" s="4"/>
    </row>
    <row r="305" spans="1:5" x14ac:dyDescent="0.25">
      <c r="A305" s="142"/>
      <c r="B305" s="142"/>
      <c r="C305" s="2" t="s">
        <v>56</v>
      </c>
      <c r="D305" s="4"/>
      <c r="E305" s="4"/>
    </row>
    <row r="306" spans="1:5" x14ac:dyDescent="0.25">
      <c r="A306" s="142"/>
      <c r="B306" s="142"/>
      <c r="C306" s="2" t="s">
        <v>57</v>
      </c>
      <c r="D306" s="4"/>
      <c r="E306" s="4"/>
    </row>
    <row r="307" spans="1:5" x14ac:dyDescent="0.25">
      <c r="A307" s="142"/>
      <c r="B307" s="142"/>
      <c r="C307" s="2" t="s">
        <v>58</v>
      </c>
      <c r="D307" s="4"/>
      <c r="E307" s="4"/>
    </row>
    <row r="308" spans="1:5" x14ac:dyDescent="0.25">
      <c r="A308" s="142"/>
      <c r="B308" s="142"/>
      <c r="C308" s="2" t="s">
        <v>59</v>
      </c>
      <c r="D308" s="4"/>
      <c r="E308" s="4"/>
    </row>
    <row r="309" spans="1:5" x14ac:dyDescent="0.25">
      <c r="A309" s="142"/>
      <c r="B309" s="142"/>
      <c r="C309" s="2" t="s">
        <v>60</v>
      </c>
      <c r="D309" s="4"/>
      <c r="E309" s="4"/>
    </row>
    <row r="310" spans="1:5" x14ac:dyDescent="0.25">
      <c r="A310" s="142"/>
      <c r="B310" s="142"/>
      <c r="C310" s="2" t="s">
        <v>61</v>
      </c>
      <c r="D310" s="4"/>
      <c r="E310" s="4"/>
    </row>
    <row r="311" spans="1:5" x14ac:dyDescent="0.25">
      <c r="A311" s="142"/>
      <c r="B311" s="143"/>
      <c r="C311" s="7"/>
      <c r="D311" s="5" t="s">
        <v>88</v>
      </c>
      <c r="E311" s="58">
        <f>SUM(E304:E310)</f>
        <v>0</v>
      </c>
    </row>
    <row r="312" spans="1:5" x14ac:dyDescent="0.25">
      <c r="A312" s="142"/>
      <c r="B312" s="141" t="s">
        <v>446</v>
      </c>
      <c r="C312" s="2" t="s">
        <v>55</v>
      </c>
      <c r="D312" s="4"/>
      <c r="E312" s="4"/>
    </row>
    <row r="313" spans="1:5" x14ac:dyDescent="0.25">
      <c r="A313" s="142"/>
      <c r="B313" s="142"/>
      <c r="C313" s="2" t="s">
        <v>56</v>
      </c>
      <c r="D313" s="4"/>
      <c r="E313" s="4"/>
    </row>
    <row r="314" spans="1:5" x14ac:dyDescent="0.25">
      <c r="A314" s="142"/>
      <c r="B314" s="142"/>
      <c r="C314" s="2" t="s">
        <v>57</v>
      </c>
      <c r="D314" s="4"/>
      <c r="E314" s="4"/>
    </row>
    <row r="315" spans="1:5" x14ac:dyDescent="0.25">
      <c r="A315" s="142"/>
      <c r="B315" s="142"/>
      <c r="C315" s="2" t="s">
        <v>58</v>
      </c>
      <c r="D315" s="4"/>
      <c r="E315" s="4"/>
    </row>
    <row r="316" spans="1:5" x14ac:dyDescent="0.25">
      <c r="A316" s="142"/>
      <c r="B316" s="142"/>
      <c r="C316" s="2" t="s">
        <v>59</v>
      </c>
      <c r="D316" s="4"/>
      <c r="E316" s="4"/>
    </row>
    <row r="317" spans="1:5" x14ac:dyDescent="0.25">
      <c r="A317" s="142"/>
      <c r="B317" s="142"/>
      <c r="C317" s="2" t="s">
        <v>60</v>
      </c>
      <c r="D317" s="4"/>
      <c r="E317" s="4"/>
    </row>
    <row r="318" spans="1:5" x14ac:dyDescent="0.25">
      <c r="A318" s="142"/>
      <c r="B318" s="142"/>
      <c r="C318" s="2" t="s">
        <v>61</v>
      </c>
      <c r="D318" s="4"/>
      <c r="E318" s="4"/>
    </row>
    <row r="319" spans="1:5" x14ac:dyDescent="0.25">
      <c r="A319" s="143"/>
      <c r="B319" s="143"/>
      <c r="C319" s="7"/>
      <c r="D319" s="5" t="s">
        <v>88</v>
      </c>
      <c r="E319" s="58">
        <f>SUM(E312:E318)</f>
        <v>0</v>
      </c>
    </row>
    <row r="320" spans="1:5" x14ac:dyDescent="0.25">
      <c r="A320" s="141" t="s">
        <v>62</v>
      </c>
      <c r="B320" s="141" t="s">
        <v>442</v>
      </c>
      <c r="C320" s="2" t="s">
        <v>63</v>
      </c>
      <c r="D320" s="2" t="s">
        <v>453</v>
      </c>
      <c r="E320" s="3">
        <v>5406</v>
      </c>
    </row>
    <row r="321" spans="1:5" x14ac:dyDescent="0.25">
      <c r="A321" s="142"/>
      <c r="B321" s="142"/>
      <c r="C321" s="2" t="s">
        <v>63</v>
      </c>
      <c r="D321" s="2" t="s">
        <v>450</v>
      </c>
      <c r="E321" s="3">
        <v>115</v>
      </c>
    </row>
    <row r="322" spans="1:5" x14ac:dyDescent="0.25">
      <c r="A322" s="142"/>
      <c r="B322" s="142"/>
      <c r="C322" s="2" t="s">
        <v>64</v>
      </c>
      <c r="D322" s="2" t="s">
        <v>450</v>
      </c>
      <c r="E322" s="3">
        <v>21</v>
      </c>
    </row>
    <row r="323" spans="1:5" x14ac:dyDescent="0.25">
      <c r="A323" s="142"/>
      <c r="B323" s="142"/>
      <c r="C323" s="2" t="s">
        <v>64</v>
      </c>
      <c r="D323" s="2" t="s">
        <v>453</v>
      </c>
      <c r="E323" s="3">
        <v>1447</v>
      </c>
    </row>
    <row r="324" spans="1:5" x14ac:dyDescent="0.25">
      <c r="A324" s="142"/>
      <c r="B324" s="142"/>
      <c r="C324" s="2" t="s">
        <v>65</v>
      </c>
      <c r="D324" s="2" t="s">
        <v>450</v>
      </c>
      <c r="E324" s="3">
        <v>13</v>
      </c>
    </row>
    <row r="325" spans="1:5" x14ac:dyDescent="0.25">
      <c r="A325" s="142"/>
      <c r="B325" s="142"/>
      <c r="C325" s="2" t="s">
        <v>65</v>
      </c>
      <c r="D325" s="2" t="s">
        <v>453</v>
      </c>
      <c r="E325" s="3">
        <v>3114</v>
      </c>
    </row>
    <row r="326" spans="1:5" x14ac:dyDescent="0.25">
      <c r="A326" s="142"/>
      <c r="B326" s="142"/>
      <c r="C326" s="2" t="s">
        <v>66</v>
      </c>
      <c r="D326" s="2" t="s">
        <v>453</v>
      </c>
      <c r="E326" s="3">
        <v>4500</v>
      </c>
    </row>
    <row r="327" spans="1:5" x14ac:dyDescent="0.25">
      <c r="A327" s="142"/>
      <c r="B327" s="142"/>
      <c r="C327" s="2" t="s">
        <v>66</v>
      </c>
      <c r="D327" s="2" t="s">
        <v>450</v>
      </c>
      <c r="E327" s="3">
        <v>20</v>
      </c>
    </row>
    <row r="328" spans="1:5" x14ac:dyDescent="0.25">
      <c r="A328" s="142"/>
      <c r="B328" s="142"/>
      <c r="C328" s="2" t="s">
        <v>66</v>
      </c>
      <c r="D328" s="2" t="s">
        <v>301</v>
      </c>
      <c r="E328" s="3">
        <v>32</v>
      </c>
    </row>
    <row r="329" spans="1:5" x14ac:dyDescent="0.25">
      <c r="A329" s="142"/>
      <c r="B329" s="143"/>
      <c r="C329" s="7"/>
      <c r="D329" s="5" t="s">
        <v>88</v>
      </c>
      <c r="E329" s="6">
        <f>SUM(E320:E328)</f>
        <v>14668</v>
      </c>
    </row>
    <row r="330" spans="1:5" x14ac:dyDescent="0.25">
      <c r="A330" s="142"/>
      <c r="B330" s="141" t="s">
        <v>443</v>
      </c>
      <c r="C330" s="2" t="s">
        <v>63</v>
      </c>
      <c r="D330" s="2" t="s">
        <v>450</v>
      </c>
      <c r="E330" s="3">
        <v>119</v>
      </c>
    </row>
    <row r="331" spans="1:5" x14ac:dyDescent="0.25">
      <c r="A331" s="142"/>
      <c r="B331" s="142"/>
      <c r="C331" s="2" t="s">
        <v>64</v>
      </c>
      <c r="D331" s="2" t="s">
        <v>453</v>
      </c>
      <c r="E331" s="3">
        <v>1447</v>
      </c>
    </row>
    <row r="332" spans="1:5" x14ac:dyDescent="0.25">
      <c r="A332" s="142"/>
      <c r="B332" s="142"/>
      <c r="C332" s="2" t="s">
        <v>64</v>
      </c>
      <c r="D332" s="2" t="s">
        <v>450</v>
      </c>
      <c r="E332" s="3">
        <v>26</v>
      </c>
    </row>
    <row r="333" spans="1:5" x14ac:dyDescent="0.25">
      <c r="A333" s="142"/>
      <c r="B333" s="142"/>
      <c r="C333" s="2" t="s">
        <v>65</v>
      </c>
      <c r="D333" s="2" t="s">
        <v>450</v>
      </c>
      <c r="E333" s="3">
        <v>20</v>
      </c>
    </row>
    <row r="334" spans="1:5" x14ac:dyDescent="0.25">
      <c r="A334" s="142"/>
      <c r="B334" s="142"/>
      <c r="C334" s="2" t="s">
        <v>65</v>
      </c>
      <c r="D334" s="2" t="s">
        <v>453</v>
      </c>
      <c r="E334" s="3">
        <v>3114</v>
      </c>
    </row>
    <row r="335" spans="1:5" x14ac:dyDescent="0.25">
      <c r="A335" s="142"/>
      <c r="B335" s="142"/>
      <c r="C335" s="2" t="s">
        <v>66</v>
      </c>
      <c r="D335" s="2" t="s">
        <v>450</v>
      </c>
      <c r="E335" s="3">
        <v>17</v>
      </c>
    </row>
    <row r="336" spans="1:5" x14ac:dyDescent="0.25">
      <c r="A336" s="142"/>
      <c r="B336" s="142"/>
      <c r="C336" s="2" t="s">
        <v>66</v>
      </c>
      <c r="D336" s="2" t="s">
        <v>453</v>
      </c>
      <c r="E336" s="3">
        <v>4272</v>
      </c>
    </row>
    <row r="337" spans="1:5" x14ac:dyDescent="0.25">
      <c r="A337" s="142"/>
      <c r="B337" s="142"/>
      <c r="C337" s="2" t="s">
        <v>66</v>
      </c>
      <c r="D337" s="2" t="s">
        <v>301</v>
      </c>
      <c r="E337" s="3">
        <v>76</v>
      </c>
    </row>
    <row r="338" spans="1:5" x14ac:dyDescent="0.25">
      <c r="A338" s="142"/>
      <c r="B338" s="143"/>
      <c r="C338" s="7"/>
      <c r="D338" s="5" t="s">
        <v>88</v>
      </c>
      <c r="E338" s="6">
        <f>SUM(E330:E337)</f>
        <v>9091</v>
      </c>
    </row>
    <row r="339" spans="1:5" x14ac:dyDescent="0.25">
      <c r="A339" s="142"/>
      <c r="B339" s="141" t="s">
        <v>444</v>
      </c>
      <c r="C339" s="2" t="s">
        <v>63</v>
      </c>
      <c r="D339" s="2" t="s">
        <v>453</v>
      </c>
      <c r="E339" s="3">
        <v>5406</v>
      </c>
    </row>
    <row r="340" spans="1:5" x14ac:dyDescent="0.25">
      <c r="A340" s="142"/>
      <c r="B340" s="142"/>
      <c r="C340" s="2" t="s">
        <v>63</v>
      </c>
      <c r="D340" s="2" t="s">
        <v>450</v>
      </c>
      <c r="E340" s="3">
        <v>115</v>
      </c>
    </row>
    <row r="341" spans="1:5" x14ac:dyDescent="0.25">
      <c r="A341" s="142"/>
      <c r="B341" s="142"/>
      <c r="C341" s="2" t="s">
        <v>64</v>
      </c>
      <c r="D341" s="2" t="s">
        <v>450</v>
      </c>
      <c r="E341" s="3">
        <v>21</v>
      </c>
    </row>
    <row r="342" spans="1:5" x14ac:dyDescent="0.25">
      <c r="A342" s="142"/>
      <c r="B342" s="142"/>
      <c r="C342" s="2" t="s">
        <v>64</v>
      </c>
      <c r="D342" s="2" t="s">
        <v>453</v>
      </c>
      <c r="E342" s="3">
        <v>1447</v>
      </c>
    </row>
    <row r="343" spans="1:5" x14ac:dyDescent="0.25">
      <c r="A343" s="142"/>
      <c r="B343" s="142"/>
      <c r="C343" s="2" t="s">
        <v>65</v>
      </c>
      <c r="D343" s="2" t="s">
        <v>450</v>
      </c>
      <c r="E343" s="3">
        <v>8</v>
      </c>
    </row>
    <row r="344" spans="1:5" x14ac:dyDescent="0.25">
      <c r="A344" s="142"/>
      <c r="B344" s="142"/>
      <c r="C344" s="2" t="s">
        <v>65</v>
      </c>
      <c r="D344" s="2" t="s">
        <v>453</v>
      </c>
      <c r="E344" s="3">
        <v>4007</v>
      </c>
    </row>
    <row r="345" spans="1:5" x14ac:dyDescent="0.25">
      <c r="A345" s="142"/>
      <c r="B345" s="142"/>
      <c r="C345" s="2" t="s">
        <v>66</v>
      </c>
      <c r="D345" s="2" t="s">
        <v>450</v>
      </c>
      <c r="E345" s="3">
        <v>45</v>
      </c>
    </row>
    <row r="346" spans="1:5" x14ac:dyDescent="0.25">
      <c r="A346" s="142"/>
      <c r="B346" s="142"/>
      <c r="C346" s="2" t="s">
        <v>66</v>
      </c>
      <c r="D346" s="2" t="s">
        <v>301</v>
      </c>
      <c r="E346" s="3">
        <v>35</v>
      </c>
    </row>
    <row r="347" spans="1:5" x14ac:dyDescent="0.25">
      <c r="A347" s="142"/>
      <c r="B347" s="142"/>
      <c r="C347" s="2" t="s">
        <v>66</v>
      </c>
      <c r="D347" s="2" t="s">
        <v>453</v>
      </c>
      <c r="E347" s="3">
        <v>8772</v>
      </c>
    </row>
    <row r="348" spans="1:5" x14ac:dyDescent="0.25">
      <c r="A348" s="142"/>
      <c r="B348" s="143"/>
      <c r="C348" s="7"/>
      <c r="D348" s="5" t="s">
        <v>88</v>
      </c>
      <c r="E348" s="6">
        <f>SUM(E339:E347)</f>
        <v>19856</v>
      </c>
    </row>
    <row r="349" spans="1:5" x14ac:dyDescent="0.25">
      <c r="A349" s="142"/>
      <c r="B349" s="141" t="s">
        <v>445</v>
      </c>
      <c r="C349" s="2" t="s">
        <v>63</v>
      </c>
      <c r="D349" s="4"/>
      <c r="E349" s="4"/>
    </row>
    <row r="350" spans="1:5" x14ac:dyDescent="0.25">
      <c r="A350" s="142"/>
      <c r="B350" s="142"/>
      <c r="C350" s="2" t="s">
        <v>64</v>
      </c>
      <c r="D350" s="4"/>
      <c r="E350" s="4"/>
    </row>
    <row r="351" spans="1:5" x14ac:dyDescent="0.25">
      <c r="A351" s="142"/>
      <c r="B351" s="142"/>
      <c r="C351" s="2" t="s">
        <v>65</v>
      </c>
      <c r="D351" s="4"/>
      <c r="E351" s="4"/>
    </row>
    <row r="352" spans="1:5" x14ac:dyDescent="0.25">
      <c r="A352" s="142"/>
      <c r="B352" s="142"/>
      <c r="C352" s="2" t="s">
        <v>66</v>
      </c>
      <c r="D352" s="4"/>
      <c r="E352" s="4"/>
    </row>
    <row r="353" spans="1:5" x14ac:dyDescent="0.25">
      <c r="A353" s="142"/>
      <c r="B353" s="143"/>
      <c r="C353" s="7"/>
      <c r="D353" s="5" t="s">
        <v>88</v>
      </c>
      <c r="E353" s="58">
        <f>SUM(E349:E352)</f>
        <v>0</v>
      </c>
    </row>
    <row r="354" spans="1:5" x14ac:dyDescent="0.25">
      <c r="A354" s="142"/>
      <c r="B354" s="141" t="s">
        <v>446</v>
      </c>
      <c r="C354" s="2" t="s">
        <v>63</v>
      </c>
      <c r="D354" s="4"/>
      <c r="E354" s="4"/>
    </row>
    <row r="355" spans="1:5" x14ac:dyDescent="0.25">
      <c r="A355" s="142"/>
      <c r="B355" s="142"/>
      <c r="C355" s="2" t="s">
        <v>64</v>
      </c>
      <c r="D355" s="4"/>
      <c r="E355" s="4"/>
    </row>
    <row r="356" spans="1:5" x14ac:dyDescent="0.25">
      <c r="A356" s="142"/>
      <c r="B356" s="142"/>
      <c r="C356" s="2" t="s">
        <v>65</v>
      </c>
      <c r="D356" s="4"/>
      <c r="E356" s="4"/>
    </row>
    <row r="357" spans="1:5" x14ac:dyDescent="0.25">
      <c r="A357" s="142"/>
      <c r="B357" s="142"/>
      <c r="C357" s="2" t="s">
        <v>66</v>
      </c>
      <c r="D357" s="4"/>
      <c r="E357" s="4"/>
    </row>
    <row r="358" spans="1:5" x14ac:dyDescent="0.25">
      <c r="A358" s="143"/>
      <c r="B358" s="143"/>
      <c r="C358" s="7"/>
      <c r="D358" s="5" t="s">
        <v>88</v>
      </c>
      <c r="E358" s="58">
        <f>SUM(E354:E357)</f>
        <v>0</v>
      </c>
    </row>
    <row r="359" spans="1:5" x14ac:dyDescent="0.25">
      <c r="A359" s="141" t="s">
        <v>67</v>
      </c>
      <c r="B359" s="141" t="s">
        <v>442</v>
      </c>
      <c r="C359" s="2" t="s">
        <v>68</v>
      </c>
      <c r="D359" s="2" t="s">
        <v>301</v>
      </c>
      <c r="E359" s="3">
        <v>4255</v>
      </c>
    </row>
    <row r="360" spans="1:5" x14ac:dyDescent="0.25">
      <c r="A360" s="142"/>
      <c r="B360" s="142"/>
      <c r="C360" s="2" t="s">
        <v>68</v>
      </c>
      <c r="D360" s="2" t="s">
        <v>452</v>
      </c>
      <c r="E360" s="3">
        <v>4143</v>
      </c>
    </row>
    <row r="361" spans="1:5" x14ac:dyDescent="0.25">
      <c r="A361" s="142"/>
      <c r="B361" s="142"/>
      <c r="C361" s="2" t="s">
        <v>68</v>
      </c>
      <c r="D361" s="2" t="s">
        <v>450</v>
      </c>
      <c r="E361" s="3">
        <v>99</v>
      </c>
    </row>
    <row r="362" spans="1:5" x14ac:dyDescent="0.25">
      <c r="A362" s="142"/>
      <c r="B362" s="142"/>
      <c r="C362" s="2" t="s">
        <v>69</v>
      </c>
      <c r="D362" s="2" t="s">
        <v>450</v>
      </c>
      <c r="E362" s="3">
        <v>36</v>
      </c>
    </row>
    <row r="363" spans="1:5" x14ac:dyDescent="0.25">
      <c r="A363" s="142"/>
      <c r="B363" s="142"/>
      <c r="C363" s="2" t="s">
        <v>69</v>
      </c>
      <c r="D363" s="2" t="s">
        <v>451</v>
      </c>
      <c r="E363" s="3">
        <v>4100</v>
      </c>
    </row>
    <row r="364" spans="1:5" x14ac:dyDescent="0.25">
      <c r="A364" s="142"/>
      <c r="B364" s="142"/>
      <c r="C364" s="2" t="s">
        <v>70</v>
      </c>
      <c r="D364" s="2" t="s">
        <v>452</v>
      </c>
      <c r="E364" s="3">
        <v>1250</v>
      </c>
    </row>
    <row r="365" spans="1:5" x14ac:dyDescent="0.25">
      <c r="A365" s="142"/>
      <c r="B365" s="142"/>
      <c r="C365" s="2" t="s">
        <v>70</v>
      </c>
      <c r="D365" s="2" t="s">
        <v>453</v>
      </c>
      <c r="E365" s="3">
        <v>10</v>
      </c>
    </row>
    <row r="366" spans="1:5" x14ac:dyDescent="0.25">
      <c r="A366" s="142"/>
      <c r="B366" s="142"/>
      <c r="C366" s="2" t="s">
        <v>71</v>
      </c>
      <c r="D366" s="4"/>
      <c r="E366" s="4"/>
    </row>
    <row r="367" spans="1:5" x14ac:dyDescent="0.25">
      <c r="A367" s="142"/>
      <c r="B367" s="143"/>
      <c r="C367" s="7"/>
      <c r="D367" s="5" t="s">
        <v>88</v>
      </c>
      <c r="E367" s="6">
        <f>SUM(E359:E366)</f>
        <v>13893</v>
      </c>
    </row>
    <row r="368" spans="1:5" x14ac:dyDescent="0.25">
      <c r="A368" s="142"/>
      <c r="B368" s="141" t="s">
        <v>443</v>
      </c>
      <c r="C368" s="2" t="s">
        <v>68</v>
      </c>
      <c r="D368" s="2" t="s">
        <v>450</v>
      </c>
      <c r="E368" s="3">
        <v>167</v>
      </c>
    </row>
    <row r="369" spans="1:5" x14ac:dyDescent="0.25">
      <c r="A369" s="142"/>
      <c r="B369" s="142"/>
      <c r="C369" s="2" t="s">
        <v>69</v>
      </c>
      <c r="D369" s="2" t="s">
        <v>450</v>
      </c>
      <c r="E369" s="3">
        <v>36</v>
      </c>
    </row>
    <row r="370" spans="1:5" x14ac:dyDescent="0.25">
      <c r="A370" s="142"/>
      <c r="B370" s="142"/>
      <c r="C370" s="2" t="s">
        <v>70</v>
      </c>
      <c r="D370" s="2" t="s">
        <v>453</v>
      </c>
      <c r="E370" s="3">
        <v>10</v>
      </c>
    </row>
    <row r="371" spans="1:5" x14ac:dyDescent="0.25">
      <c r="A371" s="142"/>
      <c r="B371" s="142"/>
      <c r="C371" s="2" t="s">
        <v>71</v>
      </c>
      <c r="D371" s="4"/>
      <c r="E371" s="4"/>
    </row>
    <row r="372" spans="1:5" x14ac:dyDescent="0.25">
      <c r="A372" s="142"/>
      <c r="B372" s="143"/>
      <c r="C372" s="7"/>
      <c r="D372" s="5" t="s">
        <v>88</v>
      </c>
      <c r="E372" s="6">
        <f>SUM(E368:E371)</f>
        <v>213</v>
      </c>
    </row>
    <row r="373" spans="1:5" x14ac:dyDescent="0.25">
      <c r="A373" s="142"/>
      <c r="B373" s="141" t="s">
        <v>444</v>
      </c>
      <c r="C373" s="2" t="s">
        <v>68</v>
      </c>
      <c r="D373" s="2" t="s">
        <v>452</v>
      </c>
      <c r="E373" s="3">
        <v>4143</v>
      </c>
    </row>
    <row r="374" spans="1:5" x14ac:dyDescent="0.25">
      <c r="A374" s="142"/>
      <c r="B374" s="142"/>
      <c r="C374" s="2" t="s">
        <v>68</v>
      </c>
      <c r="D374" s="2" t="s">
        <v>450</v>
      </c>
      <c r="E374" s="3">
        <v>114</v>
      </c>
    </row>
    <row r="375" spans="1:5" x14ac:dyDescent="0.25">
      <c r="A375" s="142"/>
      <c r="B375" s="142"/>
      <c r="C375" s="2" t="s">
        <v>68</v>
      </c>
      <c r="D375" s="2" t="s">
        <v>301</v>
      </c>
      <c r="E375" s="3">
        <v>4255</v>
      </c>
    </row>
    <row r="376" spans="1:5" x14ac:dyDescent="0.25">
      <c r="A376" s="142"/>
      <c r="B376" s="142"/>
      <c r="C376" s="2" t="s">
        <v>69</v>
      </c>
      <c r="D376" s="2" t="s">
        <v>450</v>
      </c>
      <c r="E376" s="3">
        <v>60</v>
      </c>
    </row>
    <row r="377" spans="1:5" x14ac:dyDescent="0.25">
      <c r="A377" s="142"/>
      <c r="B377" s="142"/>
      <c r="C377" s="2" t="s">
        <v>69</v>
      </c>
      <c r="D377" s="2" t="s">
        <v>451</v>
      </c>
      <c r="E377" s="3">
        <v>4100</v>
      </c>
    </row>
    <row r="378" spans="1:5" x14ac:dyDescent="0.25">
      <c r="A378" s="142"/>
      <c r="B378" s="142"/>
      <c r="C378" s="2" t="s">
        <v>70</v>
      </c>
      <c r="D378" s="2" t="s">
        <v>452</v>
      </c>
      <c r="E378" s="3">
        <v>1250</v>
      </c>
    </row>
    <row r="379" spans="1:5" x14ac:dyDescent="0.25">
      <c r="A379" s="142"/>
      <c r="B379" s="142"/>
      <c r="C379" s="2" t="s">
        <v>70</v>
      </c>
      <c r="D379" s="2" t="s">
        <v>453</v>
      </c>
      <c r="E379" s="3">
        <v>10</v>
      </c>
    </row>
    <row r="380" spans="1:5" x14ac:dyDescent="0.25">
      <c r="A380" s="142"/>
      <c r="B380" s="142"/>
      <c r="C380" s="2" t="s">
        <v>71</v>
      </c>
      <c r="D380" s="2" t="s">
        <v>452</v>
      </c>
      <c r="E380" s="3">
        <v>0</v>
      </c>
    </row>
    <row r="381" spans="1:5" x14ac:dyDescent="0.25">
      <c r="A381" s="142"/>
      <c r="B381" s="143"/>
      <c r="C381" s="7"/>
      <c r="D381" s="5" t="s">
        <v>88</v>
      </c>
      <c r="E381" s="6">
        <f>SUM(E373:E380)</f>
        <v>13932</v>
      </c>
    </row>
    <row r="382" spans="1:5" x14ac:dyDescent="0.25">
      <c r="A382" s="142"/>
      <c r="B382" s="141" t="s">
        <v>445</v>
      </c>
      <c r="C382" s="2" t="s">
        <v>68</v>
      </c>
      <c r="D382" s="4"/>
      <c r="E382" s="4"/>
    </row>
    <row r="383" spans="1:5" x14ac:dyDescent="0.25">
      <c r="A383" s="142"/>
      <c r="B383" s="142"/>
      <c r="C383" s="2" t="s">
        <v>69</v>
      </c>
      <c r="D383" s="4"/>
      <c r="E383" s="4"/>
    </row>
    <row r="384" spans="1:5" x14ac:dyDescent="0.25">
      <c r="A384" s="142"/>
      <c r="B384" s="142"/>
      <c r="C384" s="2" t="s">
        <v>70</v>
      </c>
      <c r="D384" s="4"/>
      <c r="E384" s="4"/>
    </row>
    <row r="385" spans="1:5" x14ac:dyDescent="0.25">
      <c r="A385" s="142"/>
      <c r="B385" s="142"/>
      <c r="C385" s="2" t="s">
        <v>71</v>
      </c>
      <c r="D385" s="4"/>
      <c r="E385" s="4"/>
    </row>
    <row r="386" spans="1:5" x14ac:dyDescent="0.25">
      <c r="A386" s="142"/>
      <c r="B386" s="143"/>
      <c r="C386" s="7"/>
      <c r="D386" s="5" t="s">
        <v>88</v>
      </c>
      <c r="E386" s="58">
        <f>SUM(E382:E385)</f>
        <v>0</v>
      </c>
    </row>
    <row r="387" spans="1:5" x14ac:dyDescent="0.25">
      <c r="A387" s="142"/>
      <c r="B387" s="141" t="s">
        <v>446</v>
      </c>
      <c r="C387" s="2" t="s">
        <v>68</v>
      </c>
      <c r="D387" s="4"/>
      <c r="E387" s="4"/>
    </row>
    <row r="388" spans="1:5" x14ac:dyDescent="0.25">
      <c r="A388" s="142"/>
      <c r="B388" s="142"/>
      <c r="C388" s="2" t="s">
        <v>69</v>
      </c>
      <c r="D388" s="4"/>
      <c r="E388" s="4"/>
    </row>
    <row r="389" spans="1:5" x14ac:dyDescent="0.25">
      <c r="A389" s="142"/>
      <c r="B389" s="142"/>
      <c r="C389" s="2" t="s">
        <v>70</v>
      </c>
      <c r="D389" s="4"/>
      <c r="E389" s="4"/>
    </row>
    <row r="390" spans="1:5" x14ac:dyDescent="0.25">
      <c r="A390" s="142"/>
      <c r="B390" s="142"/>
      <c r="C390" s="2" t="s">
        <v>71</v>
      </c>
      <c r="D390" s="4"/>
      <c r="E390" s="4"/>
    </row>
    <row r="391" spans="1:5" x14ac:dyDescent="0.25">
      <c r="A391" s="143"/>
      <c r="B391" s="143"/>
      <c r="C391" s="7"/>
      <c r="D391" s="5" t="s">
        <v>88</v>
      </c>
      <c r="E391" s="58">
        <f>SUM(E387:E390)</f>
        <v>0</v>
      </c>
    </row>
    <row r="392" spans="1:5" x14ac:dyDescent="0.25">
      <c r="A392" s="141" t="s">
        <v>72</v>
      </c>
      <c r="B392" s="141" t="s">
        <v>442</v>
      </c>
      <c r="C392" s="2" t="s">
        <v>73</v>
      </c>
      <c r="D392" s="2" t="s">
        <v>451</v>
      </c>
      <c r="E392" s="3">
        <v>71</v>
      </c>
    </row>
    <row r="393" spans="1:5" x14ac:dyDescent="0.25">
      <c r="A393" s="142"/>
      <c r="B393" s="142"/>
      <c r="C393" s="2" t="s">
        <v>73</v>
      </c>
      <c r="D393" s="2" t="s">
        <v>450</v>
      </c>
      <c r="E393" s="3">
        <v>3372</v>
      </c>
    </row>
    <row r="394" spans="1:5" x14ac:dyDescent="0.25">
      <c r="A394" s="142"/>
      <c r="B394" s="142"/>
      <c r="C394" s="2" t="s">
        <v>73</v>
      </c>
      <c r="D394" s="2" t="s">
        <v>452</v>
      </c>
      <c r="E394" s="3">
        <v>1597</v>
      </c>
    </row>
    <row r="395" spans="1:5" x14ac:dyDescent="0.25">
      <c r="A395" s="142"/>
      <c r="B395" s="142"/>
      <c r="C395" s="2" t="s">
        <v>74</v>
      </c>
      <c r="D395" s="4"/>
      <c r="E395" s="4"/>
    </row>
    <row r="396" spans="1:5" x14ac:dyDescent="0.25">
      <c r="A396" s="142"/>
      <c r="B396" s="142"/>
      <c r="C396" s="2" t="s">
        <v>75</v>
      </c>
      <c r="D396" s="2" t="s">
        <v>450</v>
      </c>
      <c r="E396" s="3">
        <v>48</v>
      </c>
    </row>
    <row r="397" spans="1:5" x14ac:dyDescent="0.25">
      <c r="A397" s="142"/>
      <c r="B397" s="142"/>
      <c r="C397" s="2" t="s">
        <v>75</v>
      </c>
      <c r="D397" s="2" t="s">
        <v>453</v>
      </c>
      <c r="E397" s="3">
        <v>20</v>
      </c>
    </row>
    <row r="398" spans="1:5" x14ac:dyDescent="0.25">
      <c r="A398" s="142"/>
      <c r="B398" s="142"/>
      <c r="C398" s="2" t="s">
        <v>75</v>
      </c>
      <c r="D398" s="2" t="s">
        <v>452</v>
      </c>
      <c r="E398" s="3">
        <v>1901</v>
      </c>
    </row>
    <row r="399" spans="1:5" x14ac:dyDescent="0.25">
      <c r="A399" s="142"/>
      <c r="B399" s="142"/>
      <c r="C399" s="2" t="s">
        <v>75</v>
      </c>
      <c r="D399" s="2" t="s">
        <v>301</v>
      </c>
      <c r="E399" s="3">
        <v>1901</v>
      </c>
    </row>
    <row r="400" spans="1:5" x14ac:dyDescent="0.25">
      <c r="A400" s="142"/>
      <c r="B400" s="142"/>
      <c r="C400" s="2" t="s">
        <v>76</v>
      </c>
      <c r="D400" s="2" t="s">
        <v>453</v>
      </c>
      <c r="E400" s="3">
        <v>124</v>
      </c>
    </row>
    <row r="401" spans="1:5" x14ac:dyDescent="0.25">
      <c r="A401" s="142"/>
      <c r="B401" s="142"/>
      <c r="C401" s="2" t="s">
        <v>76</v>
      </c>
      <c r="D401" s="2" t="s">
        <v>450</v>
      </c>
      <c r="E401" s="3">
        <v>2950</v>
      </c>
    </row>
    <row r="402" spans="1:5" x14ac:dyDescent="0.25">
      <c r="A402" s="142"/>
      <c r="B402" s="142"/>
      <c r="C402" s="2" t="s">
        <v>76</v>
      </c>
      <c r="D402" s="2" t="s">
        <v>451</v>
      </c>
      <c r="E402" s="3">
        <v>219</v>
      </c>
    </row>
    <row r="403" spans="1:5" x14ac:dyDescent="0.25">
      <c r="A403" s="142"/>
      <c r="B403" s="142"/>
      <c r="C403" s="2" t="s">
        <v>76</v>
      </c>
      <c r="D403" s="2" t="s">
        <v>452</v>
      </c>
      <c r="E403" s="3">
        <v>2850</v>
      </c>
    </row>
    <row r="404" spans="1:5" x14ac:dyDescent="0.25">
      <c r="A404" s="142"/>
      <c r="B404" s="142"/>
      <c r="C404" s="2" t="s">
        <v>77</v>
      </c>
      <c r="D404" s="2" t="s">
        <v>450</v>
      </c>
      <c r="E404" s="3">
        <v>40</v>
      </c>
    </row>
    <row r="405" spans="1:5" x14ac:dyDescent="0.25">
      <c r="A405" s="142"/>
      <c r="B405" s="142"/>
      <c r="C405" s="2" t="s">
        <v>77</v>
      </c>
      <c r="D405" s="2" t="s">
        <v>451</v>
      </c>
      <c r="E405" s="3">
        <v>20</v>
      </c>
    </row>
    <row r="406" spans="1:5" x14ac:dyDescent="0.25">
      <c r="A406" s="142"/>
      <c r="B406" s="142"/>
      <c r="C406" s="2" t="s">
        <v>77</v>
      </c>
      <c r="D406" s="2" t="s">
        <v>452</v>
      </c>
      <c r="E406" s="3">
        <v>20</v>
      </c>
    </row>
    <row r="407" spans="1:5" x14ac:dyDescent="0.25">
      <c r="A407" s="142"/>
      <c r="B407" s="142"/>
      <c r="C407" s="2" t="s">
        <v>77</v>
      </c>
      <c r="D407" s="2" t="s">
        <v>301</v>
      </c>
      <c r="E407" s="3">
        <v>10</v>
      </c>
    </row>
    <row r="408" spans="1:5" x14ac:dyDescent="0.25">
      <c r="A408" s="142"/>
      <c r="B408" s="142"/>
      <c r="C408" s="2" t="s">
        <v>78</v>
      </c>
      <c r="D408" s="2" t="s">
        <v>450</v>
      </c>
      <c r="E408" s="3">
        <v>49</v>
      </c>
    </row>
    <row r="409" spans="1:5" x14ac:dyDescent="0.25">
      <c r="A409" s="142"/>
      <c r="B409" s="143"/>
      <c r="C409" s="7"/>
      <c r="D409" s="5" t="s">
        <v>88</v>
      </c>
      <c r="E409" s="6">
        <f>SUM(E392:E408)</f>
        <v>15192</v>
      </c>
    </row>
    <row r="410" spans="1:5" x14ac:dyDescent="0.25">
      <c r="A410" s="142"/>
      <c r="B410" s="141" t="s">
        <v>443</v>
      </c>
      <c r="C410" s="2" t="s">
        <v>73</v>
      </c>
      <c r="D410" s="2" t="s">
        <v>452</v>
      </c>
      <c r="E410" s="3">
        <v>1596</v>
      </c>
    </row>
    <row r="411" spans="1:5" x14ac:dyDescent="0.25">
      <c r="A411" s="142"/>
      <c r="B411" s="142"/>
      <c r="C411" s="2" t="s">
        <v>73</v>
      </c>
      <c r="D411" s="2" t="s">
        <v>450</v>
      </c>
      <c r="E411" s="3">
        <v>68</v>
      </c>
    </row>
    <row r="412" spans="1:5" x14ac:dyDescent="0.25">
      <c r="A412" s="142"/>
      <c r="B412" s="142"/>
      <c r="C412" s="2" t="s">
        <v>73</v>
      </c>
      <c r="D412" s="2" t="s">
        <v>451</v>
      </c>
      <c r="E412" s="3">
        <v>2</v>
      </c>
    </row>
    <row r="413" spans="1:5" x14ac:dyDescent="0.25">
      <c r="A413" s="142"/>
      <c r="B413" s="142"/>
      <c r="C413" s="2" t="s">
        <v>74</v>
      </c>
      <c r="D413" s="4"/>
      <c r="E413" s="4"/>
    </row>
    <row r="414" spans="1:5" x14ac:dyDescent="0.25">
      <c r="A414" s="142"/>
      <c r="B414" s="142"/>
      <c r="C414" s="2" t="s">
        <v>75</v>
      </c>
      <c r="D414" s="2" t="s">
        <v>453</v>
      </c>
      <c r="E414" s="3">
        <v>20</v>
      </c>
    </row>
    <row r="415" spans="1:5" x14ac:dyDescent="0.25">
      <c r="A415" s="142"/>
      <c r="B415" s="142"/>
      <c r="C415" s="2" t="s">
        <v>75</v>
      </c>
      <c r="D415" s="2" t="s">
        <v>450</v>
      </c>
      <c r="E415" s="3">
        <v>48</v>
      </c>
    </row>
    <row r="416" spans="1:5" x14ac:dyDescent="0.25">
      <c r="A416" s="142"/>
      <c r="B416" s="142"/>
      <c r="C416" s="2" t="s">
        <v>76</v>
      </c>
      <c r="D416" s="2" t="s">
        <v>450</v>
      </c>
      <c r="E416" s="3">
        <v>55</v>
      </c>
    </row>
    <row r="417" spans="1:5" x14ac:dyDescent="0.25">
      <c r="A417" s="142"/>
      <c r="B417" s="142"/>
      <c r="C417" s="2" t="s">
        <v>76</v>
      </c>
      <c r="D417" s="2" t="s">
        <v>451</v>
      </c>
      <c r="E417" s="3">
        <v>9</v>
      </c>
    </row>
    <row r="418" spans="1:5" x14ac:dyDescent="0.25">
      <c r="A418" s="142"/>
      <c r="B418" s="142"/>
      <c r="C418" s="2" t="s">
        <v>76</v>
      </c>
      <c r="D418" s="2" t="s">
        <v>453</v>
      </c>
      <c r="E418" s="3">
        <v>125</v>
      </c>
    </row>
    <row r="419" spans="1:5" x14ac:dyDescent="0.25">
      <c r="A419" s="142"/>
      <c r="B419" s="142"/>
      <c r="C419" s="2" t="s">
        <v>76</v>
      </c>
      <c r="D419" s="2" t="s">
        <v>452</v>
      </c>
      <c r="E419" s="3">
        <v>55</v>
      </c>
    </row>
    <row r="420" spans="1:5" x14ac:dyDescent="0.25">
      <c r="A420" s="142"/>
      <c r="B420" s="142"/>
      <c r="C420" s="2" t="s">
        <v>77</v>
      </c>
      <c r="D420" s="2" t="s">
        <v>450</v>
      </c>
      <c r="E420" s="3">
        <v>26</v>
      </c>
    </row>
    <row r="421" spans="1:5" x14ac:dyDescent="0.25">
      <c r="A421" s="142"/>
      <c r="B421" s="142"/>
      <c r="C421" s="2" t="s">
        <v>77</v>
      </c>
      <c r="D421" s="2" t="s">
        <v>451</v>
      </c>
      <c r="E421" s="3">
        <v>20</v>
      </c>
    </row>
    <row r="422" spans="1:5" x14ac:dyDescent="0.25">
      <c r="A422" s="142"/>
      <c r="B422" s="142"/>
      <c r="C422" s="2" t="s">
        <v>77</v>
      </c>
      <c r="D422" s="2" t="s">
        <v>452</v>
      </c>
      <c r="E422" s="3">
        <v>20</v>
      </c>
    </row>
    <row r="423" spans="1:5" x14ac:dyDescent="0.25">
      <c r="A423" s="142"/>
      <c r="B423" s="142"/>
      <c r="C423" s="2" t="s">
        <v>77</v>
      </c>
      <c r="D423" s="2" t="s">
        <v>301</v>
      </c>
      <c r="E423" s="3">
        <v>10</v>
      </c>
    </row>
    <row r="424" spans="1:5" x14ac:dyDescent="0.25">
      <c r="A424" s="142"/>
      <c r="B424" s="142"/>
      <c r="C424" s="2" t="s">
        <v>78</v>
      </c>
      <c r="D424" s="2" t="s">
        <v>450</v>
      </c>
      <c r="E424" s="3">
        <v>48</v>
      </c>
    </row>
    <row r="425" spans="1:5" x14ac:dyDescent="0.25">
      <c r="A425" s="142"/>
      <c r="B425" s="143"/>
      <c r="C425" s="7"/>
      <c r="D425" s="5" t="s">
        <v>88</v>
      </c>
      <c r="E425" s="6">
        <f>SUM(E410:E424)</f>
        <v>2102</v>
      </c>
    </row>
    <row r="426" spans="1:5" x14ac:dyDescent="0.25">
      <c r="A426" s="142"/>
      <c r="B426" s="141" t="s">
        <v>444</v>
      </c>
      <c r="C426" s="2" t="s">
        <v>73</v>
      </c>
      <c r="D426" s="2" t="s">
        <v>450</v>
      </c>
      <c r="E426" s="3">
        <v>3327</v>
      </c>
    </row>
    <row r="427" spans="1:5" x14ac:dyDescent="0.25">
      <c r="A427" s="142"/>
      <c r="B427" s="142"/>
      <c r="C427" s="2" t="s">
        <v>73</v>
      </c>
      <c r="D427" s="2" t="s">
        <v>452</v>
      </c>
      <c r="E427" s="3">
        <v>3193</v>
      </c>
    </row>
    <row r="428" spans="1:5" x14ac:dyDescent="0.25">
      <c r="A428" s="142"/>
      <c r="B428" s="142"/>
      <c r="C428" s="2" t="s">
        <v>73</v>
      </c>
      <c r="D428" s="2" t="s">
        <v>451</v>
      </c>
      <c r="E428" s="3">
        <v>94</v>
      </c>
    </row>
    <row r="429" spans="1:5" x14ac:dyDescent="0.25">
      <c r="A429" s="142"/>
      <c r="B429" s="142"/>
      <c r="C429" s="2" t="s">
        <v>74</v>
      </c>
      <c r="D429" s="2" t="s">
        <v>451</v>
      </c>
      <c r="E429" s="3">
        <v>0</v>
      </c>
    </row>
    <row r="430" spans="1:5" x14ac:dyDescent="0.25">
      <c r="A430" s="142"/>
      <c r="B430" s="142"/>
      <c r="C430" s="2" t="s">
        <v>75</v>
      </c>
      <c r="D430" s="2" t="s">
        <v>301</v>
      </c>
      <c r="E430" s="3">
        <v>1901</v>
      </c>
    </row>
    <row r="431" spans="1:5" x14ac:dyDescent="0.25">
      <c r="A431" s="142"/>
      <c r="B431" s="142"/>
      <c r="C431" s="2" t="s">
        <v>75</v>
      </c>
      <c r="D431" s="2" t="s">
        <v>450</v>
      </c>
      <c r="E431" s="3">
        <v>48</v>
      </c>
    </row>
    <row r="432" spans="1:5" x14ac:dyDescent="0.25">
      <c r="A432" s="142"/>
      <c r="B432" s="142"/>
      <c r="C432" s="2" t="s">
        <v>75</v>
      </c>
      <c r="D432" s="2" t="s">
        <v>453</v>
      </c>
      <c r="E432" s="3">
        <v>20</v>
      </c>
    </row>
    <row r="433" spans="1:5" x14ac:dyDescent="0.25">
      <c r="A433" s="142"/>
      <c r="B433" s="142"/>
      <c r="C433" s="2" t="s">
        <v>75</v>
      </c>
      <c r="D433" s="2" t="s">
        <v>452</v>
      </c>
      <c r="E433" s="3">
        <v>1901</v>
      </c>
    </row>
    <row r="434" spans="1:5" x14ac:dyDescent="0.25">
      <c r="A434" s="142"/>
      <c r="B434" s="142"/>
      <c r="C434" s="2" t="s">
        <v>76</v>
      </c>
      <c r="D434" s="2" t="s">
        <v>453</v>
      </c>
      <c r="E434" s="3">
        <v>124</v>
      </c>
    </row>
    <row r="435" spans="1:5" x14ac:dyDescent="0.25">
      <c r="A435" s="142"/>
      <c r="B435" s="142"/>
      <c r="C435" s="2" t="s">
        <v>76</v>
      </c>
      <c r="D435" s="2" t="s">
        <v>451</v>
      </c>
      <c r="E435" s="3">
        <v>119</v>
      </c>
    </row>
    <row r="436" spans="1:5" x14ac:dyDescent="0.25">
      <c r="A436" s="142"/>
      <c r="B436" s="142"/>
      <c r="C436" s="2" t="s">
        <v>76</v>
      </c>
      <c r="D436" s="2" t="s">
        <v>452</v>
      </c>
      <c r="E436" s="3">
        <v>2950</v>
      </c>
    </row>
    <row r="437" spans="1:5" x14ac:dyDescent="0.25">
      <c r="A437" s="142"/>
      <c r="B437" s="142"/>
      <c r="C437" s="2" t="s">
        <v>76</v>
      </c>
      <c r="D437" s="2" t="s">
        <v>450</v>
      </c>
      <c r="E437" s="3">
        <v>2950</v>
      </c>
    </row>
    <row r="438" spans="1:5" x14ac:dyDescent="0.25">
      <c r="A438" s="142"/>
      <c r="B438" s="142"/>
      <c r="C438" s="2" t="s">
        <v>77</v>
      </c>
      <c r="D438" s="2" t="s">
        <v>451</v>
      </c>
      <c r="E438" s="3">
        <v>20</v>
      </c>
    </row>
    <row r="439" spans="1:5" x14ac:dyDescent="0.25">
      <c r="A439" s="142"/>
      <c r="B439" s="142"/>
      <c r="C439" s="2" t="s">
        <v>77</v>
      </c>
      <c r="D439" s="2" t="s">
        <v>301</v>
      </c>
      <c r="E439" s="3">
        <v>10</v>
      </c>
    </row>
    <row r="440" spans="1:5" x14ac:dyDescent="0.25">
      <c r="A440" s="142"/>
      <c r="B440" s="142"/>
      <c r="C440" s="2" t="s">
        <v>77</v>
      </c>
      <c r="D440" s="2" t="s">
        <v>452</v>
      </c>
      <c r="E440" s="3">
        <v>20</v>
      </c>
    </row>
    <row r="441" spans="1:5" x14ac:dyDescent="0.25">
      <c r="A441" s="142"/>
      <c r="B441" s="142"/>
      <c r="C441" s="2" t="s">
        <v>77</v>
      </c>
      <c r="D441" s="2" t="s">
        <v>450</v>
      </c>
      <c r="E441" s="3">
        <v>41</v>
      </c>
    </row>
    <row r="442" spans="1:5" x14ac:dyDescent="0.25">
      <c r="A442" s="142"/>
      <c r="B442" s="142"/>
      <c r="C442" s="2" t="s">
        <v>78</v>
      </c>
      <c r="D442" s="2" t="s">
        <v>450</v>
      </c>
      <c r="E442" s="3">
        <v>47</v>
      </c>
    </row>
    <row r="443" spans="1:5" x14ac:dyDescent="0.25">
      <c r="A443" s="142"/>
      <c r="B443" s="143"/>
      <c r="C443" s="7"/>
      <c r="D443" s="5" t="s">
        <v>88</v>
      </c>
      <c r="E443" s="6">
        <f>SUM(E426:E442)</f>
        <v>16765</v>
      </c>
    </row>
    <row r="444" spans="1:5" x14ac:dyDescent="0.25">
      <c r="A444" s="142"/>
      <c r="B444" s="141" t="s">
        <v>445</v>
      </c>
      <c r="C444" s="2" t="s">
        <v>73</v>
      </c>
      <c r="D444" s="4"/>
      <c r="E444" s="4"/>
    </row>
    <row r="445" spans="1:5" x14ac:dyDescent="0.25">
      <c r="A445" s="142"/>
      <c r="B445" s="142"/>
      <c r="C445" s="2" t="s">
        <v>74</v>
      </c>
      <c r="D445" s="4"/>
      <c r="E445" s="4"/>
    </row>
    <row r="446" spans="1:5" x14ac:dyDescent="0.25">
      <c r="A446" s="142"/>
      <c r="B446" s="142"/>
      <c r="C446" s="2" t="s">
        <v>75</v>
      </c>
      <c r="D446" s="4"/>
      <c r="E446" s="4"/>
    </row>
    <row r="447" spans="1:5" x14ac:dyDescent="0.25">
      <c r="A447" s="142"/>
      <c r="B447" s="142"/>
      <c r="C447" s="2" t="s">
        <v>76</v>
      </c>
      <c r="D447" s="4"/>
      <c r="E447" s="4"/>
    </row>
    <row r="448" spans="1:5" x14ac:dyDescent="0.25">
      <c r="A448" s="142"/>
      <c r="B448" s="142"/>
      <c r="C448" s="2" t="s">
        <v>77</v>
      </c>
      <c r="D448" s="4"/>
      <c r="E448" s="4"/>
    </row>
    <row r="449" spans="1:5" x14ac:dyDescent="0.25">
      <c r="A449" s="142"/>
      <c r="B449" s="142"/>
      <c r="C449" s="2" t="s">
        <v>78</v>
      </c>
      <c r="D449" s="4"/>
      <c r="E449" s="4"/>
    </row>
    <row r="450" spans="1:5" x14ac:dyDescent="0.25">
      <c r="A450" s="142"/>
      <c r="B450" s="143"/>
      <c r="C450" s="7"/>
      <c r="D450" s="5" t="s">
        <v>88</v>
      </c>
      <c r="E450" s="58">
        <f>SUM(E444:E449)</f>
        <v>0</v>
      </c>
    </row>
    <row r="451" spans="1:5" x14ac:dyDescent="0.25">
      <c r="A451" s="142"/>
      <c r="B451" s="141" t="s">
        <v>446</v>
      </c>
      <c r="C451" s="2" t="s">
        <v>73</v>
      </c>
      <c r="D451" s="4"/>
      <c r="E451" s="4"/>
    </row>
    <row r="452" spans="1:5" x14ac:dyDescent="0.25">
      <c r="A452" s="142"/>
      <c r="B452" s="142"/>
      <c r="C452" s="2" t="s">
        <v>74</v>
      </c>
      <c r="D452" s="4"/>
      <c r="E452" s="4"/>
    </row>
    <row r="453" spans="1:5" x14ac:dyDescent="0.25">
      <c r="A453" s="142"/>
      <c r="B453" s="142"/>
      <c r="C453" s="2" t="s">
        <v>75</v>
      </c>
      <c r="D453" s="4"/>
      <c r="E453" s="4"/>
    </row>
    <row r="454" spans="1:5" x14ac:dyDescent="0.25">
      <c r="A454" s="142"/>
      <c r="B454" s="142"/>
      <c r="C454" s="2" t="s">
        <v>76</v>
      </c>
      <c r="D454" s="4"/>
      <c r="E454" s="4"/>
    </row>
    <row r="455" spans="1:5" x14ac:dyDescent="0.25">
      <c r="A455" s="142"/>
      <c r="B455" s="142"/>
      <c r="C455" s="2" t="s">
        <v>77</v>
      </c>
      <c r="D455" s="4"/>
      <c r="E455" s="4"/>
    </row>
    <row r="456" spans="1:5" x14ac:dyDescent="0.25">
      <c r="A456" s="142"/>
      <c r="B456" s="142"/>
      <c r="C456" s="2" t="s">
        <v>78</v>
      </c>
      <c r="D456" s="4"/>
      <c r="E456" s="4"/>
    </row>
    <row r="457" spans="1:5" x14ac:dyDescent="0.25">
      <c r="A457" s="143"/>
      <c r="B457" s="143"/>
      <c r="C457" s="7"/>
      <c r="D457" s="5" t="s">
        <v>88</v>
      </c>
      <c r="E457" s="58">
        <f>SUM(E451:E456)</f>
        <v>0</v>
      </c>
    </row>
    <row r="458" spans="1:5" x14ac:dyDescent="0.25">
      <c r="A458" s="141" t="s">
        <v>79</v>
      </c>
      <c r="B458" s="141" t="s">
        <v>442</v>
      </c>
      <c r="C458" s="2" t="s">
        <v>80</v>
      </c>
      <c r="D458" s="2" t="s">
        <v>451</v>
      </c>
      <c r="E458" s="3">
        <v>3</v>
      </c>
    </row>
    <row r="459" spans="1:5" x14ac:dyDescent="0.25">
      <c r="A459" s="142"/>
      <c r="B459" s="142"/>
      <c r="C459" s="2" t="s">
        <v>80</v>
      </c>
      <c r="D459" s="2" t="s">
        <v>450</v>
      </c>
      <c r="E459" s="3">
        <v>81</v>
      </c>
    </row>
    <row r="460" spans="1:5" x14ac:dyDescent="0.25">
      <c r="A460" s="142"/>
      <c r="B460" s="142"/>
      <c r="C460" s="2" t="s">
        <v>81</v>
      </c>
      <c r="D460" s="2" t="s">
        <v>453</v>
      </c>
      <c r="E460" s="3">
        <v>115</v>
      </c>
    </row>
    <row r="461" spans="1:5" x14ac:dyDescent="0.25">
      <c r="A461" s="142"/>
      <c r="B461" s="142"/>
      <c r="C461" s="2" t="s">
        <v>82</v>
      </c>
      <c r="D461" s="2" t="s">
        <v>451</v>
      </c>
      <c r="E461" s="3">
        <v>12</v>
      </c>
    </row>
    <row r="462" spans="1:5" x14ac:dyDescent="0.25">
      <c r="A462" s="142"/>
      <c r="B462" s="142"/>
      <c r="C462" s="2" t="s">
        <v>82</v>
      </c>
      <c r="D462" s="2" t="s">
        <v>450</v>
      </c>
      <c r="E462" s="3">
        <v>46</v>
      </c>
    </row>
    <row r="463" spans="1:5" x14ac:dyDescent="0.25">
      <c r="A463" s="142"/>
      <c r="B463" s="142"/>
      <c r="C463" s="2" t="s">
        <v>83</v>
      </c>
      <c r="D463" s="2" t="s">
        <v>450</v>
      </c>
      <c r="E463" s="3">
        <v>2083</v>
      </c>
    </row>
    <row r="464" spans="1:5" x14ac:dyDescent="0.25">
      <c r="A464" s="142"/>
      <c r="B464" s="142"/>
      <c r="C464" s="2" t="s">
        <v>84</v>
      </c>
      <c r="D464" s="2" t="s">
        <v>453</v>
      </c>
      <c r="E464" s="3">
        <v>122</v>
      </c>
    </row>
    <row r="465" spans="1:5" x14ac:dyDescent="0.25">
      <c r="A465" s="142"/>
      <c r="B465" s="142"/>
      <c r="C465" s="2" t="s">
        <v>85</v>
      </c>
      <c r="D465" s="2" t="s">
        <v>450</v>
      </c>
      <c r="E465" s="3">
        <v>71</v>
      </c>
    </row>
    <row r="466" spans="1:5" x14ac:dyDescent="0.25">
      <c r="A466" s="142"/>
      <c r="B466" s="142"/>
      <c r="C466" s="2" t="s">
        <v>86</v>
      </c>
      <c r="D466" s="2" t="s">
        <v>450</v>
      </c>
      <c r="E466" s="3">
        <v>586</v>
      </c>
    </row>
    <row r="467" spans="1:5" x14ac:dyDescent="0.25">
      <c r="A467" s="142"/>
      <c r="B467" s="142"/>
      <c r="C467" s="2" t="s">
        <v>87</v>
      </c>
      <c r="D467" s="2" t="s">
        <v>450</v>
      </c>
      <c r="E467" s="3">
        <v>10342</v>
      </c>
    </row>
    <row r="468" spans="1:5" x14ac:dyDescent="0.25">
      <c r="A468" s="142"/>
      <c r="B468" s="143"/>
      <c r="C468" s="7"/>
      <c r="D468" s="5" t="s">
        <v>88</v>
      </c>
      <c r="E468" s="6">
        <f>SUM(E458:E467)</f>
        <v>13461</v>
      </c>
    </row>
    <row r="469" spans="1:5" x14ac:dyDescent="0.25">
      <c r="A469" s="142"/>
      <c r="B469" s="141" t="s">
        <v>443</v>
      </c>
      <c r="C469" s="2" t="s">
        <v>80</v>
      </c>
      <c r="D469" s="2" t="s">
        <v>451</v>
      </c>
      <c r="E469" s="3">
        <v>3</v>
      </c>
    </row>
    <row r="470" spans="1:5" x14ac:dyDescent="0.25">
      <c r="A470" s="142"/>
      <c r="B470" s="142"/>
      <c r="C470" s="2" t="s">
        <v>80</v>
      </c>
      <c r="D470" s="2" t="s">
        <v>450</v>
      </c>
      <c r="E470" s="3">
        <v>81</v>
      </c>
    </row>
    <row r="471" spans="1:5" x14ac:dyDescent="0.25">
      <c r="A471" s="142"/>
      <c r="B471" s="142"/>
      <c r="C471" s="2" t="s">
        <v>81</v>
      </c>
      <c r="D471" s="2" t="s">
        <v>453</v>
      </c>
      <c r="E471" s="3">
        <v>99</v>
      </c>
    </row>
    <row r="472" spans="1:5" x14ac:dyDescent="0.25">
      <c r="A472" s="142"/>
      <c r="B472" s="142"/>
      <c r="C472" s="2" t="s">
        <v>82</v>
      </c>
      <c r="D472" s="2" t="s">
        <v>450</v>
      </c>
      <c r="E472" s="3">
        <v>44</v>
      </c>
    </row>
    <row r="473" spans="1:5" x14ac:dyDescent="0.25">
      <c r="A473" s="142"/>
      <c r="B473" s="142"/>
      <c r="C473" s="2" t="s">
        <v>82</v>
      </c>
      <c r="D473" s="2" t="s">
        <v>451</v>
      </c>
      <c r="E473" s="3">
        <v>12</v>
      </c>
    </row>
    <row r="474" spans="1:5" x14ac:dyDescent="0.25">
      <c r="A474" s="142"/>
      <c r="B474" s="142"/>
      <c r="C474" s="2" t="s">
        <v>83</v>
      </c>
      <c r="D474" s="2" t="s">
        <v>450</v>
      </c>
      <c r="E474" s="3">
        <v>83</v>
      </c>
    </row>
    <row r="475" spans="1:5" x14ac:dyDescent="0.25">
      <c r="A475" s="142"/>
      <c r="B475" s="142"/>
      <c r="C475" s="2" t="s">
        <v>84</v>
      </c>
      <c r="D475" s="2" t="s">
        <v>453</v>
      </c>
      <c r="E475" s="3">
        <v>122</v>
      </c>
    </row>
    <row r="476" spans="1:5" x14ac:dyDescent="0.25">
      <c r="A476" s="142"/>
      <c r="B476" s="142"/>
      <c r="C476" s="2" t="s">
        <v>85</v>
      </c>
      <c r="D476" s="2" t="s">
        <v>450</v>
      </c>
      <c r="E476" s="3">
        <v>56</v>
      </c>
    </row>
    <row r="477" spans="1:5" x14ac:dyDescent="0.25">
      <c r="A477" s="142"/>
      <c r="B477" s="142"/>
      <c r="C477" s="2" t="s">
        <v>86</v>
      </c>
      <c r="D477" s="2" t="s">
        <v>450</v>
      </c>
      <c r="E477" s="3">
        <v>586</v>
      </c>
    </row>
    <row r="478" spans="1:5" x14ac:dyDescent="0.25">
      <c r="A478" s="142"/>
      <c r="B478" s="142"/>
      <c r="C478" s="2" t="s">
        <v>87</v>
      </c>
      <c r="D478" s="2" t="s">
        <v>450</v>
      </c>
      <c r="E478" s="3">
        <v>182</v>
      </c>
    </row>
    <row r="479" spans="1:5" x14ac:dyDescent="0.25">
      <c r="A479" s="142"/>
      <c r="B479" s="143"/>
      <c r="C479" s="7"/>
      <c r="D479" s="5" t="s">
        <v>88</v>
      </c>
      <c r="E479" s="6">
        <f>SUM(E469:E478)</f>
        <v>1268</v>
      </c>
    </row>
    <row r="480" spans="1:5" x14ac:dyDescent="0.25">
      <c r="A480" s="142"/>
      <c r="B480" s="141" t="s">
        <v>444</v>
      </c>
      <c r="C480" s="2" t="s">
        <v>80</v>
      </c>
      <c r="D480" s="2" t="s">
        <v>450</v>
      </c>
      <c r="E480" s="3">
        <v>81</v>
      </c>
    </row>
    <row r="481" spans="1:5" x14ac:dyDescent="0.25">
      <c r="A481" s="142"/>
      <c r="B481" s="142"/>
      <c r="C481" s="2" t="s">
        <v>80</v>
      </c>
      <c r="D481" s="2" t="s">
        <v>451</v>
      </c>
      <c r="E481" s="3">
        <v>3</v>
      </c>
    </row>
    <row r="482" spans="1:5" x14ac:dyDescent="0.25">
      <c r="A482" s="142"/>
      <c r="B482" s="142"/>
      <c r="C482" s="2" t="s">
        <v>81</v>
      </c>
      <c r="D482" s="2" t="s">
        <v>453</v>
      </c>
      <c r="E482" s="3">
        <v>115</v>
      </c>
    </row>
    <row r="483" spans="1:5" x14ac:dyDescent="0.25">
      <c r="A483" s="142"/>
      <c r="B483" s="142"/>
      <c r="C483" s="2" t="s">
        <v>82</v>
      </c>
      <c r="D483" s="2" t="s">
        <v>450</v>
      </c>
      <c r="E483" s="3">
        <v>46</v>
      </c>
    </row>
    <row r="484" spans="1:5" x14ac:dyDescent="0.25">
      <c r="A484" s="142"/>
      <c r="B484" s="142"/>
      <c r="C484" s="2" t="s">
        <v>82</v>
      </c>
      <c r="D484" s="2" t="s">
        <v>451</v>
      </c>
      <c r="E484" s="3">
        <v>12</v>
      </c>
    </row>
    <row r="485" spans="1:5" x14ac:dyDescent="0.25">
      <c r="A485" s="142"/>
      <c r="B485" s="142"/>
      <c r="C485" s="2" t="s">
        <v>83</v>
      </c>
      <c r="D485" s="2" t="s">
        <v>450</v>
      </c>
      <c r="E485" s="3">
        <v>2083</v>
      </c>
    </row>
    <row r="486" spans="1:5" x14ac:dyDescent="0.25">
      <c r="A486" s="142"/>
      <c r="B486" s="142"/>
      <c r="C486" s="2" t="s">
        <v>84</v>
      </c>
      <c r="D486" s="2" t="s">
        <v>453</v>
      </c>
      <c r="E486" s="3">
        <v>122</v>
      </c>
    </row>
    <row r="487" spans="1:5" x14ac:dyDescent="0.25">
      <c r="A487" s="142"/>
      <c r="B487" s="142"/>
      <c r="C487" s="2" t="s">
        <v>85</v>
      </c>
      <c r="D487" s="2" t="s">
        <v>450</v>
      </c>
      <c r="E487" s="3">
        <v>17</v>
      </c>
    </row>
    <row r="488" spans="1:5" x14ac:dyDescent="0.25">
      <c r="A488" s="142"/>
      <c r="B488" s="142"/>
      <c r="C488" s="2" t="s">
        <v>85</v>
      </c>
      <c r="D488" s="2" t="s">
        <v>301</v>
      </c>
      <c r="E488" s="3">
        <v>40</v>
      </c>
    </row>
    <row r="489" spans="1:5" x14ac:dyDescent="0.25">
      <c r="A489" s="142"/>
      <c r="B489" s="142"/>
      <c r="C489" s="2" t="s">
        <v>86</v>
      </c>
      <c r="D489" s="2" t="s">
        <v>450</v>
      </c>
      <c r="E489" s="3">
        <v>586</v>
      </c>
    </row>
    <row r="490" spans="1:5" x14ac:dyDescent="0.25">
      <c r="A490" s="142"/>
      <c r="B490" s="142"/>
      <c r="C490" s="2" t="s">
        <v>87</v>
      </c>
      <c r="D490" s="2" t="s">
        <v>450</v>
      </c>
      <c r="E490" s="3">
        <v>10342</v>
      </c>
    </row>
    <row r="491" spans="1:5" x14ac:dyDescent="0.25">
      <c r="A491" s="142"/>
      <c r="B491" s="143"/>
      <c r="C491" s="7"/>
      <c r="D491" s="5" t="s">
        <v>88</v>
      </c>
      <c r="E491" s="6">
        <f>SUM(E480:E490)</f>
        <v>13447</v>
      </c>
    </row>
    <row r="492" spans="1:5" x14ac:dyDescent="0.25">
      <c r="A492" s="142"/>
      <c r="B492" s="141" t="s">
        <v>445</v>
      </c>
      <c r="C492" s="2" t="s">
        <v>80</v>
      </c>
      <c r="D492" s="4"/>
      <c r="E492" s="4"/>
    </row>
    <row r="493" spans="1:5" x14ac:dyDescent="0.25">
      <c r="A493" s="142"/>
      <c r="B493" s="142"/>
      <c r="C493" s="2" t="s">
        <v>81</v>
      </c>
      <c r="D493" s="4"/>
      <c r="E493" s="4"/>
    </row>
    <row r="494" spans="1:5" x14ac:dyDescent="0.25">
      <c r="A494" s="142"/>
      <c r="B494" s="142"/>
      <c r="C494" s="2" t="s">
        <v>82</v>
      </c>
      <c r="D494" s="4"/>
      <c r="E494" s="4"/>
    </row>
    <row r="495" spans="1:5" x14ac:dyDescent="0.25">
      <c r="A495" s="142"/>
      <c r="B495" s="142"/>
      <c r="C495" s="2" t="s">
        <v>83</v>
      </c>
      <c r="D495" s="4"/>
      <c r="E495" s="4"/>
    </row>
    <row r="496" spans="1:5" x14ac:dyDescent="0.25">
      <c r="A496" s="142"/>
      <c r="B496" s="142"/>
      <c r="C496" s="2" t="s">
        <v>84</v>
      </c>
      <c r="D496" s="4"/>
      <c r="E496" s="4"/>
    </row>
    <row r="497" spans="1:6" x14ac:dyDescent="0.25">
      <c r="A497" s="142"/>
      <c r="B497" s="142"/>
      <c r="C497" s="2" t="s">
        <v>85</v>
      </c>
      <c r="D497" s="4"/>
      <c r="E497" s="4"/>
    </row>
    <row r="498" spans="1:6" x14ac:dyDescent="0.25">
      <c r="A498" s="142"/>
      <c r="B498" s="142"/>
      <c r="C498" s="2" t="s">
        <v>86</v>
      </c>
      <c r="D498" s="4"/>
      <c r="E498" s="4"/>
    </row>
    <row r="499" spans="1:6" x14ac:dyDescent="0.25">
      <c r="A499" s="142"/>
      <c r="B499" s="142"/>
      <c r="C499" s="2" t="s">
        <v>87</v>
      </c>
      <c r="D499" s="4"/>
      <c r="E499" s="4"/>
    </row>
    <row r="500" spans="1:6" x14ac:dyDescent="0.25">
      <c r="A500" s="142"/>
      <c r="B500" s="143"/>
      <c r="C500" s="7"/>
      <c r="D500" s="5" t="s">
        <v>88</v>
      </c>
      <c r="E500" s="58">
        <f>SUM(E492:E499)</f>
        <v>0</v>
      </c>
    </row>
    <row r="501" spans="1:6" x14ac:dyDescent="0.25">
      <c r="A501" s="142"/>
      <c r="B501" s="141" t="s">
        <v>446</v>
      </c>
      <c r="C501" s="2" t="s">
        <v>80</v>
      </c>
      <c r="D501" s="4"/>
      <c r="E501" s="4"/>
    </row>
    <row r="502" spans="1:6" x14ac:dyDescent="0.25">
      <c r="A502" s="142"/>
      <c r="B502" s="142"/>
      <c r="C502" s="2" t="s">
        <v>81</v>
      </c>
      <c r="D502" s="2" t="s">
        <v>453</v>
      </c>
      <c r="E502" s="3">
        <v>5</v>
      </c>
    </row>
    <row r="503" spans="1:6" x14ac:dyDescent="0.25">
      <c r="A503" s="142"/>
      <c r="B503" s="142"/>
      <c r="C503" s="2" t="s">
        <v>82</v>
      </c>
      <c r="D503" s="4"/>
      <c r="E503" s="4"/>
    </row>
    <row r="504" spans="1:6" x14ac:dyDescent="0.25">
      <c r="A504" s="142"/>
      <c r="B504" s="142"/>
      <c r="C504" s="2" t="s">
        <v>83</v>
      </c>
      <c r="D504" s="4"/>
      <c r="E504" s="4"/>
    </row>
    <row r="505" spans="1:6" x14ac:dyDescent="0.25">
      <c r="A505" s="142"/>
      <c r="B505" s="142"/>
      <c r="C505" s="2" t="s">
        <v>84</v>
      </c>
      <c r="D505" s="4"/>
      <c r="E505" s="4"/>
    </row>
    <row r="506" spans="1:6" x14ac:dyDescent="0.25">
      <c r="A506" s="142"/>
      <c r="B506" s="142"/>
      <c r="C506" s="2" t="s">
        <v>85</v>
      </c>
      <c r="D506" s="4"/>
      <c r="E506" s="4"/>
    </row>
    <row r="507" spans="1:6" x14ac:dyDescent="0.25">
      <c r="A507" s="142"/>
      <c r="B507" s="142"/>
      <c r="C507" s="2" t="s">
        <v>86</v>
      </c>
      <c r="D507" s="2" t="s">
        <v>451</v>
      </c>
      <c r="E507" s="3">
        <v>146</v>
      </c>
    </row>
    <row r="508" spans="1:6" x14ac:dyDescent="0.25">
      <c r="A508" s="142"/>
      <c r="B508" s="142"/>
      <c r="C508" s="2" t="s">
        <v>87</v>
      </c>
      <c r="D508" s="4"/>
      <c r="E508" s="4"/>
    </row>
    <row r="509" spans="1:6" x14ac:dyDescent="0.25">
      <c r="A509" s="143"/>
      <c r="B509" s="143"/>
      <c r="C509" s="7"/>
      <c r="D509" s="5" t="s">
        <v>88</v>
      </c>
      <c r="E509" s="6">
        <f>SUM(E501:E508)</f>
        <v>151</v>
      </c>
    </row>
    <row r="510" spans="1:6" x14ac:dyDescent="0.25">
      <c r="A510" s="7"/>
      <c r="B510" s="7"/>
      <c r="C510" s="7"/>
      <c r="D510" s="5" t="s">
        <v>1217</v>
      </c>
      <c r="E510" s="6">
        <f>SUM(E19,E30,E42,E50,E58,E66,E74,E82,E96,E89,E108,E120,E132,E140,E148,E159,E165,E176,E182,E188,E200,E211,E223,E230,E237,E261,E280,E303,E311,E319,E329,E338,E348,E353,E358,E367,E372,E381,E386,E391,E409,E425,E443,E450,E457,E468,E479,E491,E500,E509)</f>
        <v>401219</v>
      </c>
    </row>
    <row r="511" spans="1:6" x14ac:dyDescent="0.25">
      <c r="A511" s="175" t="s">
        <v>1</v>
      </c>
      <c r="B511" s="175"/>
      <c r="C511" s="175"/>
      <c r="D511" s="175"/>
      <c r="E511" s="175"/>
      <c r="F511" s="175"/>
    </row>
    <row r="512" spans="1:6" x14ac:dyDescent="0.25">
      <c r="A512" s="175" t="s">
        <v>1</v>
      </c>
      <c r="B512" s="175"/>
      <c r="C512" s="175"/>
      <c r="D512" s="175"/>
      <c r="E512" s="175"/>
      <c r="F512" s="175"/>
    </row>
  </sheetData>
  <mergeCells count="69">
    <mergeCell ref="A1:F1"/>
    <mergeCell ref="A3:F3"/>
    <mergeCell ref="A4:A7"/>
    <mergeCell ref="B4:B7"/>
    <mergeCell ref="C4:C7"/>
    <mergeCell ref="D4:D7"/>
    <mergeCell ref="E4:E7"/>
    <mergeCell ref="A8:A58"/>
    <mergeCell ref="B8:B19"/>
    <mergeCell ref="B20:B30"/>
    <mergeCell ref="B31:B42"/>
    <mergeCell ref="B43:B50"/>
    <mergeCell ref="B51:B58"/>
    <mergeCell ref="A59:A96"/>
    <mergeCell ref="B59:B66"/>
    <mergeCell ref="B67:B74"/>
    <mergeCell ref="B75:B82"/>
    <mergeCell ref="B83:B89"/>
    <mergeCell ref="B90:B96"/>
    <mergeCell ref="A97:A148"/>
    <mergeCell ref="B97:B108"/>
    <mergeCell ref="B109:B120"/>
    <mergeCell ref="B121:B132"/>
    <mergeCell ref="B133:B140"/>
    <mergeCell ref="B141:B148"/>
    <mergeCell ref="A149:A188"/>
    <mergeCell ref="B149:B159"/>
    <mergeCell ref="B160:B165"/>
    <mergeCell ref="B166:B176"/>
    <mergeCell ref="B177:B182"/>
    <mergeCell ref="B183:B188"/>
    <mergeCell ref="A189:A237"/>
    <mergeCell ref="B189:B200"/>
    <mergeCell ref="B201:B211"/>
    <mergeCell ref="B212:B223"/>
    <mergeCell ref="B224:B230"/>
    <mergeCell ref="B231:B237"/>
    <mergeCell ref="A238:A319"/>
    <mergeCell ref="B238:B261"/>
    <mergeCell ref="B262:B280"/>
    <mergeCell ref="B281:B303"/>
    <mergeCell ref="B304:B311"/>
    <mergeCell ref="B312:B319"/>
    <mergeCell ref="A320:A358"/>
    <mergeCell ref="B320:B329"/>
    <mergeCell ref="B330:B338"/>
    <mergeCell ref="B339:B348"/>
    <mergeCell ref="B349:B353"/>
    <mergeCell ref="B354:B358"/>
    <mergeCell ref="A359:A391"/>
    <mergeCell ref="B359:B367"/>
    <mergeCell ref="B368:B372"/>
    <mergeCell ref="B373:B381"/>
    <mergeCell ref="B382:B386"/>
    <mergeCell ref="B387:B391"/>
    <mergeCell ref="A392:A457"/>
    <mergeCell ref="B392:B409"/>
    <mergeCell ref="B410:B425"/>
    <mergeCell ref="B426:B443"/>
    <mergeCell ref="B444:B450"/>
    <mergeCell ref="B451:B457"/>
    <mergeCell ref="A511:F511"/>
    <mergeCell ref="A512:F512"/>
    <mergeCell ref="A458:A509"/>
    <mergeCell ref="B458:B468"/>
    <mergeCell ref="B469:B479"/>
    <mergeCell ref="B480:B491"/>
    <mergeCell ref="B492:B500"/>
    <mergeCell ref="B501:B50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2</vt:i4>
      </vt:variant>
    </vt:vector>
  </HeadingPairs>
  <TitlesOfParts>
    <vt:vector size="14" baseType="lpstr">
      <vt:lpstr>1</vt:lpstr>
      <vt:lpstr>2</vt:lpstr>
      <vt:lpstr>3</vt:lpstr>
      <vt:lpstr>4</vt:lpstr>
      <vt:lpstr>5</vt:lpstr>
      <vt:lpstr>6</vt:lpstr>
      <vt:lpstr>7</vt:lpstr>
      <vt:lpstr>8</vt:lpstr>
      <vt:lpstr>9</vt:lpstr>
      <vt:lpstr>10</vt:lpstr>
      <vt:lpstr>11</vt:lpstr>
      <vt:lpstr>12</vt:lpstr>
      <vt:lpstr>page\x2dtotal</vt:lpstr>
      <vt:lpstr>page\x2dtotal\x2dmaster0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2020-02-03T12:08:35Z</dcterms:created>
  <dcterms:modified xsi:type="dcterms:W3CDTF">2020-10-14T17:07:16Z</dcterms:modified>
</cp:coreProperties>
</file>